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7 July 2025\Monthly\Dashboard\"/>
    </mc:Choice>
  </mc:AlternateContent>
  <xr:revisionPtr revIDLastSave="0" documentId="13_ncr:1_{2A9A32A5-E2D1-4BCB-B89B-229D2218D24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1" l="1"/>
  <c r="E42" i="1"/>
  <c r="E21" i="1"/>
  <c r="C4" i="3"/>
  <c r="C5" i="3" s="1"/>
  <c r="E4" i="3"/>
  <c r="E5" i="3" s="1"/>
  <c r="G4" i="3"/>
  <c r="G5" i="3" s="1"/>
  <c r="E60" i="1"/>
  <c r="E41" i="1"/>
  <c r="E20" i="1"/>
  <c r="F59" i="1"/>
  <c r="F40" i="1"/>
  <c r="E40" i="1"/>
  <c r="E19" i="1"/>
  <c r="F19" i="1"/>
  <c r="B5" i="6"/>
  <c r="E15" i="2" l="1"/>
  <c r="E13" i="2"/>
  <c r="E59" i="1" l="1"/>
  <c r="E16" i="2"/>
  <c r="E18" i="2" s="1"/>
  <c r="F17" i="2" s="1"/>
  <c r="F13" i="2" l="1"/>
  <c r="F15" i="2"/>
  <c r="F61" i="1" l="1"/>
  <c r="F42" i="1"/>
  <c r="F21" i="1"/>
  <c r="F16" i="2"/>
  <c r="F18" i="2" s="1"/>
</calcChain>
</file>

<file path=xl/sharedStrings.xml><?xml version="1.0" encoding="utf-8"?>
<sst xmlns="http://schemas.openxmlformats.org/spreadsheetml/2006/main" count="144" uniqueCount="60">
  <si>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</si>
  <si>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</si>
  <si>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</si>
  <si>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</si>
  <si>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</si>
  <si>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</si>
  <si>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</si>
  <si>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</si>
  <si>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</si>
  <si>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</si>
  <si>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</si>
  <si>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</si>
  <si>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</si>
  <si>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</si>
  <si>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</si>
  <si>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</si>
  <si>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Ayana Renewable Power Private Limited</t>
  </si>
  <si>
    <t>INE09I208015</t>
  </si>
  <si>
    <t>INE09I207017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</si>
  <si>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</si>
  <si>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</si>
  <si>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</si>
  <si>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</si>
  <si>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</si>
  <si>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</si>
  <si>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</si>
  <si>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</si>
  <si>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</si>
  <si>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</si>
  <si>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</si>
  <si>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</si>
  <si>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</si>
  <si>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</si>
  <si>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INE403D08157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</si>
  <si>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</si>
  <si>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</si>
  <si>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</si>
  <si>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</si>
  <si>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</si>
  <si>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</si>
  <si>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</si>
  <si>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</si>
  <si>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</si>
  <si>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</si>
  <si>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</si>
  <si>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</si>
  <si>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</si>
  <si>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</si>
  <si>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</si>
  <si>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</si>
  <si>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</si>
  <si>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</si>
  <si>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</si>
  <si>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</si>
  <si>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</si>
  <si>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</si>
  <si>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</si>
  <si>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</si>
  <si>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Portfolio as on  July 31 2025</t>
  </si>
  <si>
    <t>Radiance Ren Projects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</si>
</sst>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8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2" fontId="14" fillId="0" borderId="7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9" fontId="13" fillId="5" borderId="5" xfId="2" applyFont="1" applyFill="1" applyBorder="1"/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21" fillId="5" borderId="8" xfId="0" applyNumberFormat="1" applyFont="1" applyFill="1" applyBorder="1" applyAlignment="1">
      <alignment horizontal="righ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4.5" x14ac:dyDescent="0.35"/>
  <cols>
    <col min="1" max="1" width="18" bestFit="1" customWidth="1"/>
    <col min="2" max="2" width="14.54296875" customWidth="1"/>
  </cols>
  <sheetData>
    <row r="1" spans="1:2" x14ac:dyDescent="0.35">
      <c r="A1" s="35" t="s">
        <v>39</v>
      </c>
      <c r="B1" s="40">
        <v>45839</v>
      </c>
    </row>
    <row r="2" spans="1:2" x14ac:dyDescent="0.35">
      <c r="A2" s="35" t="s">
        <v>1</v>
      </c>
      <c r="B2" s="35">
        <v>2137701106.1500001</v>
      </c>
    </row>
    <row r="3" spans="1:2" x14ac:dyDescent="0.35">
      <c r="A3" s="35" t="s">
        <v>20</v>
      </c>
      <c r="B3" s="35">
        <v>3691018812.6100001</v>
      </c>
    </row>
    <row r="4" spans="1:2" x14ac:dyDescent="0.35">
      <c r="A4" s="35" t="s">
        <v>31</v>
      </c>
      <c r="B4" s="35">
        <v>2922853561.2800002</v>
      </c>
    </row>
    <row r="5" spans="1:2" x14ac:dyDescent="0.35">
      <c r="A5" s="35" t="s">
        <v>55</v>
      </c>
      <c r="B5" s="35">
        <f>SUM(B2:B4)</f>
        <v>8751573480.0400009</v>
      </c>
    </row>
    <row r="7" spans="1:2" x14ac:dyDescent="0.35">
      <c r="B7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6" t="s">
        <v>0</v>
      </c>
      <c r="B5" s="56"/>
      <c r="C5" s="56"/>
      <c r="D5" s="56"/>
      <c r="E5" s="56"/>
      <c r="F5" s="56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7" t="s">
        <v>38</v>
      </c>
      <c r="B7" s="57"/>
      <c r="C7" s="57"/>
      <c r="D7" s="57"/>
      <c r="E7" s="57"/>
      <c r="F7" s="57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8" t="s">
        <v>35</v>
      </c>
      <c r="B9" s="59"/>
      <c r="C9" s="59"/>
      <c r="D9" s="59"/>
      <c r="E9" s="59"/>
      <c r="F9" s="60"/>
    </row>
    <row r="10" spans="1:6" x14ac:dyDescent="0.35">
      <c r="A10" s="61" t="s">
        <v>2</v>
      </c>
      <c r="B10" s="63" t="s">
        <v>3</v>
      </c>
      <c r="C10" s="63" t="s">
        <v>4</v>
      </c>
      <c r="D10" s="63" t="s">
        <v>5</v>
      </c>
      <c r="E10" s="3" t="s">
        <v>6</v>
      </c>
      <c r="F10" s="65" t="s">
        <v>7</v>
      </c>
    </row>
    <row r="11" spans="1:6" x14ac:dyDescent="0.35">
      <c r="A11" s="62"/>
      <c r="B11" s="64"/>
      <c r="C11" s="64"/>
      <c r="D11" s="64"/>
      <c r="E11" s="3" t="s">
        <v>8</v>
      </c>
      <c r="F11" s="66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36</v>
      </c>
      <c r="C15" s="18" t="s">
        <v>37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19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56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19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3"/>
  <sheetViews>
    <sheetView workbookViewId="0"/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6" t="s">
        <v>0</v>
      </c>
      <c r="B5" s="56"/>
      <c r="C5" s="56"/>
      <c r="D5" s="56"/>
      <c r="E5" s="56"/>
      <c r="F5" s="56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7" t="s">
        <v>58</v>
      </c>
      <c r="B7" s="57"/>
      <c r="C7" s="57"/>
      <c r="D7" s="57"/>
      <c r="E7" s="57"/>
      <c r="F7" s="57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8" t="s">
        <v>1</v>
      </c>
      <c r="B9" s="59"/>
      <c r="C9" s="59"/>
      <c r="D9" s="59"/>
      <c r="E9" s="59"/>
      <c r="F9" s="60"/>
    </row>
    <row r="10" spans="1:6" x14ac:dyDescent="0.35">
      <c r="A10" s="61" t="s">
        <v>2</v>
      </c>
      <c r="B10" s="63" t="s">
        <v>3</v>
      </c>
      <c r="C10" s="63" t="s">
        <v>4</v>
      </c>
      <c r="D10" s="63" t="s">
        <v>5</v>
      </c>
      <c r="E10" s="3" t="s">
        <v>6</v>
      </c>
      <c r="F10" s="65" t="s">
        <v>7</v>
      </c>
    </row>
    <row r="11" spans="1:6" x14ac:dyDescent="0.35">
      <c r="A11" s="62"/>
      <c r="B11" s="64"/>
      <c r="C11" s="64"/>
      <c r="D11" s="64"/>
      <c r="E11" s="3" t="s">
        <v>8</v>
      </c>
      <c r="F11" s="66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6">
        <v>250</v>
      </c>
      <c r="E13" s="46">
        <v>2639.6183243999999</v>
      </c>
      <c r="F13" s="47">
        <v>12.35</v>
      </c>
    </row>
    <row r="14" spans="1:6" x14ac:dyDescent="0.35">
      <c r="A14" s="4">
        <v>2</v>
      </c>
      <c r="B14" s="18" t="s">
        <v>10</v>
      </c>
      <c r="C14" s="18" t="s">
        <v>14</v>
      </c>
      <c r="D14" s="46">
        <v>2000</v>
      </c>
      <c r="E14" s="46">
        <v>2120.8640688999999</v>
      </c>
      <c r="F14" s="47">
        <v>9.92</v>
      </c>
    </row>
    <row r="15" spans="1:6" x14ac:dyDescent="0.35">
      <c r="A15" s="4"/>
      <c r="B15" s="15" t="s">
        <v>15</v>
      </c>
      <c r="C15" s="15"/>
      <c r="D15" s="16"/>
      <c r="E15" s="17"/>
      <c r="F15" s="8"/>
    </row>
    <row r="16" spans="1:6" x14ac:dyDescent="0.35">
      <c r="A16" s="4">
        <v>3</v>
      </c>
      <c r="B16" s="18" t="s">
        <v>16</v>
      </c>
      <c r="C16" s="18" t="s">
        <v>17</v>
      </c>
      <c r="D16" s="46">
        <v>490</v>
      </c>
      <c r="E16" s="46">
        <v>4899.9999783000003</v>
      </c>
      <c r="F16" s="47">
        <v>22.92</v>
      </c>
    </row>
    <row r="17" spans="1:8" x14ac:dyDescent="0.35">
      <c r="A17" s="4">
        <v>4</v>
      </c>
      <c r="B17" s="18" t="s">
        <v>59</v>
      </c>
      <c r="C17" s="18" t="s">
        <v>57</v>
      </c>
      <c r="D17" s="46">
        <v>15000000</v>
      </c>
      <c r="E17" s="46">
        <v>1532.9428541</v>
      </c>
      <c r="F17" s="47">
        <v>7.17</v>
      </c>
      <c r="G17" s="43"/>
      <c r="H17" s="44"/>
    </row>
    <row r="18" spans="1:8" x14ac:dyDescent="0.35">
      <c r="A18" s="4">
        <v>5</v>
      </c>
      <c r="B18" s="45" t="s">
        <v>16</v>
      </c>
      <c r="C18" s="45" t="s">
        <v>18</v>
      </c>
      <c r="D18" s="46">
        <v>10</v>
      </c>
      <c r="E18" s="46">
        <v>99.999995100000007</v>
      </c>
      <c r="F18" s="47">
        <v>0.47</v>
      </c>
      <c r="G18" s="43"/>
      <c r="H18" s="44"/>
    </row>
    <row r="19" spans="1:8" x14ac:dyDescent="0.35">
      <c r="A19" s="4"/>
      <c r="B19" s="21" t="s">
        <v>19</v>
      </c>
      <c r="C19" s="21"/>
      <c r="D19" s="21"/>
      <c r="E19" s="22">
        <f>SUM(E13:E18)</f>
        <v>11293.4252208</v>
      </c>
      <c r="F19" s="48">
        <f>SUM(F13:F18)/100</f>
        <v>0.52829999999999999</v>
      </c>
    </row>
    <row r="20" spans="1:8" x14ac:dyDescent="0.35">
      <c r="A20" s="4"/>
      <c r="B20" s="23" t="s">
        <v>56</v>
      </c>
      <c r="C20" s="18"/>
      <c r="D20" s="19"/>
      <c r="E20" s="54">
        <f>10045.9545406+37.6313001000017</f>
        <v>10083.585840700001</v>
      </c>
      <c r="F20" s="7">
        <v>0.47170000000000001</v>
      </c>
    </row>
    <row r="21" spans="1:8" x14ac:dyDescent="0.35">
      <c r="A21" s="4"/>
      <c r="B21" s="9" t="s">
        <v>19</v>
      </c>
      <c r="C21" s="9"/>
      <c r="D21" s="9"/>
      <c r="E21" s="10">
        <f>E19+E20</f>
        <v>21377.011061500001</v>
      </c>
      <c r="F21" s="12">
        <f>F19+F20</f>
        <v>1</v>
      </c>
      <c r="G21" s="49"/>
    </row>
    <row r="22" spans="1:8" x14ac:dyDescent="0.35">
      <c r="A22" s="4"/>
      <c r="B22" s="13"/>
      <c r="C22" s="4"/>
      <c r="D22" s="5"/>
      <c r="E22" s="4"/>
      <c r="F22" s="14"/>
    </row>
    <row r="24" spans="1:8" x14ac:dyDescent="0.35">
      <c r="A24" s="58" t="s">
        <v>20</v>
      </c>
      <c r="B24" s="59"/>
      <c r="C24" s="59"/>
      <c r="D24" s="59"/>
      <c r="E24" s="59"/>
      <c r="F24" s="60"/>
    </row>
    <row r="25" spans="1:8" x14ac:dyDescent="0.35">
      <c r="A25" s="61" t="s">
        <v>2</v>
      </c>
      <c r="B25" s="63" t="s">
        <v>3</v>
      </c>
      <c r="C25" s="63" t="s">
        <v>4</v>
      </c>
      <c r="D25" s="63" t="s">
        <v>5</v>
      </c>
      <c r="E25" s="3" t="s">
        <v>6</v>
      </c>
      <c r="F25" s="65" t="s">
        <v>7</v>
      </c>
    </row>
    <row r="26" spans="1:8" x14ac:dyDescent="0.35">
      <c r="A26" s="62"/>
      <c r="B26" s="64"/>
      <c r="C26" s="64"/>
      <c r="D26" s="64"/>
      <c r="E26" s="3" t="s">
        <v>8</v>
      </c>
      <c r="F26" s="66"/>
    </row>
    <row r="27" spans="1:8" x14ac:dyDescent="0.35">
      <c r="A27" s="4"/>
      <c r="B27" s="15" t="s">
        <v>9</v>
      </c>
      <c r="C27" s="15"/>
      <c r="D27" s="16"/>
      <c r="E27" s="17"/>
      <c r="F27" s="25"/>
    </row>
    <row r="28" spans="1:8" x14ac:dyDescent="0.35">
      <c r="A28" s="4">
        <v>1</v>
      </c>
      <c r="B28" s="50" t="s">
        <v>21</v>
      </c>
      <c r="C28" s="50" t="s">
        <v>22</v>
      </c>
      <c r="D28" s="46">
        <v>500</v>
      </c>
      <c r="E28" s="46">
        <v>5048.8356163999997</v>
      </c>
      <c r="F28" s="47">
        <v>13.68</v>
      </c>
    </row>
    <row r="29" spans="1:8" x14ac:dyDescent="0.35">
      <c r="A29" s="4">
        <v>2</v>
      </c>
      <c r="B29" s="50" t="s">
        <v>23</v>
      </c>
      <c r="C29" s="50" t="s">
        <v>24</v>
      </c>
      <c r="D29" s="46">
        <v>400</v>
      </c>
      <c r="E29" s="46">
        <v>3200.0000037999998</v>
      </c>
      <c r="F29" s="47">
        <v>8.67</v>
      </c>
    </row>
    <row r="30" spans="1:8" x14ac:dyDescent="0.35">
      <c r="A30" s="4">
        <v>3</v>
      </c>
      <c r="B30" s="50" t="s">
        <v>25</v>
      </c>
      <c r="C30" s="50" t="s">
        <v>26</v>
      </c>
      <c r="D30" s="46">
        <v>360</v>
      </c>
      <c r="E30" s="46">
        <v>3000.0000011000002</v>
      </c>
      <c r="F30" s="47">
        <v>8.1300000000000008</v>
      </c>
    </row>
    <row r="31" spans="1:8" x14ac:dyDescent="0.35">
      <c r="A31" s="4">
        <v>4</v>
      </c>
      <c r="B31" s="50" t="s">
        <v>10</v>
      </c>
      <c r="C31" s="50" t="s">
        <v>11</v>
      </c>
      <c r="D31" s="46">
        <v>250</v>
      </c>
      <c r="E31" s="46">
        <v>2639.4940354999999</v>
      </c>
      <c r="F31" s="47">
        <v>7.15</v>
      </c>
    </row>
    <row r="32" spans="1:8" x14ac:dyDescent="0.35">
      <c r="A32" s="4">
        <v>5</v>
      </c>
      <c r="B32" s="50" t="s">
        <v>10</v>
      </c>
      <c r="C32" s="50" t="s">
        <v>14</v>
      </c>
      <c r="D32" s="46">
        <v>2000</v>
      </c>
      <c r="E32" s="46">
        <v>2120.8640688999999</v>
      </c>
      <c r="F32" s="47">
        <v>5.75</v>
      </c>
    </row>
    <row r="33" spans="1:8" x14ac:dyDescent="0.35">
      <c r="A33" s="4">
        <v>6</v>
      </c>
      <c r="B33" s="50" t="s">
        <v>27</v>
      </c>
      <c r="C33" s="50" t="s">
        <v>28</v>
      </c>
      <c r="D33" s="46">
        <v>210</v>
      </c>
      <c r="E33" s="46">
        <v>1799.9999998999999</v>
      </c>
      <c r="F33" s="47">
        <v>4.88</v>
      </c>
    </row>
    <row r="34" spans="1:8" x14ac:dyDescent="0.35">
      <c r="A34" s="4"/>
      <c r="B34" s="15" t="s">
        <v>15</v>
      </c>
      <c r="C34" s="15"/>
      <c r="D34" s="34"/>
      <c r="E34" s="17"/>
      <c r="F34" s="25"/>
    </row>
    <row r="35" spans="1:8" x14ac:dyDescent="0.35">
      <c r="A35" s="4">
        <v>7</v>
      </c>
      <c r="B35" s="50" t="s">
        <v>16</v>
      </c>
      <c r="C35" s="50" t="s">
        <v>17</v>
      </c>
      <c r="D35" s="46">
        <v>740</v>
      </c>
      <c r="E35" s="46">
        <v>7399.9999950999991</v>
      </c>
      <c r="F35" s="47">
        <v>20.049999999999997</v>
      </c>
    </row>
    <row r="36" spans="1:8" x14ac:dyDescent="0.35">
      <c r="A36" s="4">
        <v>8</v>
      </c>
      <c r="B36" s="50" t="s">
        <v>21</v>
      </c>
      <c r="C36" s="50" t="s">
        <v>29</v>
      </c>
      <c r="D36" s="46">
        <v>200</v>
      </c>
      <c r="E36" s="46">
        <v>2019.5342466</v>
      </c>
      <c r="F36" s="47">
        <v>5.47</v>
      </c>
    </row>
    <row r="37" spans="1:8" x14ac:dyDescent="0.35">
      <c r="A37" s="4">
        <v>9</v>
      </c>
      <c r="B37" s="50" t="s">
        <v>59</v>
      </c>
      <c r="C37" s="50" t="s">
        <v>57</v>
      </c>
      <c r="D37" s="46">
        <v>7000000</v>
      </c>
      <c r="E37" s="46">
        <v>715.37333190000004</v>
      </c>
      <c r="F37" s="47">
        <v>1.94</v>
      </c>
      <c r="G37" s="43"/>
      <c r="H37" s="44"/>
    </row>
    <row r="38" spans="1:8" x14ac:dyDescent="0.35">
      <c r="A38" s="4">
        <v>10</v>
      </c>
      <c r="B38" s="50" t="s">
        <v>27</v>
      </c>
      <c r="C38" s="50" t="s">
        <v>30</v>
      </c>
      <c r="D38" s="46">
        <v>60</v>
      </c>
      <c r="E38" s="46">
        <v>600.00000030000001</v>
      </c>
      <c r="F38" s="47">
        <v>1.63</v>
      </c>
    </row>
    <row r="39" spans="1:8" x14ac:dyDescent="0.35">
      <c r="A39" s="4">
        <v>11</v>
      </c>
      <c r="B39" s="50" t="s">
        <v>16</v>
      </c>
      <c r="C39" s="50" t="s">
        <v>18</v>
      </c>
      <c r="D39" s="46">
        <v>10</v>
      </c>
      <c r="E39" s="46">
        <v>99.999995100000007</v>
      </c>
      <c r="F39" s="47">
        <v>0.27</v>
      </c>
    </row>
    <row r="40" spans="1:8" x14ac:dyDescent="0.35">
      <c r="A40" s="4"/>
      <c r="B40" s="21" t="s">
        <v>19</v>
      </c>
      <c r="C40" s="21"/>
      <c r="D40" s="21"/>
      <c r="E40" s="22">
        <f>SUM(E28:E39)</f>
        <v>28644.101294599997</v>
      </c>
      <c r="F40" s="26">
        <f>SUM(F28:F39)/100</f>
        <v>0.77619999999999989</v>
      </c>
    </row>
    <row r="41" spans="1:8" x14ac:dyDescent="0.35">
      <c r="A41" s="4"/>
      <c r="B41" s="30" t="s">
        <v>56</v>
      </c>
      <c r="C41" s="28"/>
      <c r="D41" s="31"/>
      <c r="E41" s="29">
        <f>8255.9069461+10.179885399998</f>
        <v>8266.0868314999971</v>
      </c>
      <c r="F41" s="25">
        <v>0.2238</v>
      </c>
    </row>
    <row r="42" spans="1:8" x14ac:dyDescent="0.35">
      <c r="A42" s="4"/>
      <c r="B42" s="21" t="s">
        <v>19</v>
      </c>
      <c r="C42" s="21"/>
      <c r="D42" s="21"/>
      <c r="E42" s="51">
        <f>E40+E41</f>
        <v>36910.188126099994</v>
      </c>
      <c r="F42" s="27">
        <f>F40+F41</f>
        <v>0.99999999999999989</v>
      </c>
      <c r="G42" s="52"/>
    </row>
    <row r="43" spans="1:8" x14ac:dyDescent="0.35">
      <c r="A43" s="4"/>
      <c r="B43" s="13"/>
      <c r="C43" s="4"/>
      <c r="D43" s="5"/>
      <c r="E43" s="4"/>
      <c r="F43" s="14"/>
    </row>
    <row r="45" spans="1:8" x14ac:dyDescent="0.35">
      <c r="A45" s="58" t="s">
        <v>31</v>
      </c>
      <c r="B45" s="59"/>
      <c r="C45" s="59"/>
      <c r="D45" s="59"/>
      <c r="E45" s="59"/>
      <c r="F45" s="60"/>
    </row>
    <row r="46" spans="1:8" x14ac:dyDescent="0.35">
      <c r="A46" s="67" t="s">
        <v>2</v>
      </c>
      <c r="B46" s="69" t="s">
        <v>3</v>
      </c>
      <c r="C46" s="69" t="s">
        <v>4</v>
      </c>
      <c r="D46" s="69" t="s">
        <v>5</v>
      </c>
      <c r="E46" s="32" t="s">
        <v>6</v>
      </c>
      <c r="F46" s="65" t="s">
        <v>7</v>
      </c>
    </row>
    <row r="47" spans="1:8" x14ac:dyDescent="0.35">
      <c r="A47" s="68"/>
      <c r="B47" s="70"/>
      <c r="C47" s="70"/>
      <c r="D47" s="70"/>
      <c r="E47" s="32" t="s">
        <v>8</v>
      </c>
      <c r="F47" s="66"/>
    </row>
    <row r="48" spans="1:8" x14ac:dyDescent="0.35">
      <c r="A48" s="15"/>
      <c r="B48" s="15" t="s">
        <v>9</v>
      </c>
      <c r="C48" s="15"/>
      <c r="D48" s="16"/>
      <c r="E48" s="17"/>
      <c r="F48" s="7"/>
    </row>
    <row r="49" spans="1:7" x14ac:dyDescent="0.35">
      <c r="A49" s="15">
        <v>1</v>
      </c>
      <c r="B49" s="50" t="s">
        <v>25</v>
      </c>
      <c r="C49" s="50" t="s">
        <v>32</v>
      </c>
      <c r="D49" s="46">
        <v>610</v>
      </c>
      <c r="E49" s="46">
        <v>6100.0000036000001</v>
      </c>
      <c r="F49" s="47">
        <v>20.87</v>
      </c>
    </row>
    <row r="50" spans="1:7" x14ac:dyDescent="0.35">
      <c r="A50" s="15">
        <v>2</v>
      </c>
      <c r="B50" s="50" t="s">
        <v>10</v>
      </c>
      <c r="C50" s="50" t="s">
        <v>33</v>
      </c>
      <c r="D50" s="46">
        <v>500</v>
      </c>
      <c r="E50" s="46">
        <v>5291.9314987999996</v>
      </c>
      <c r="F50" s="47">
        <v>18.11</v>
      </c>
    </row>
    <row r="51" spans="1:7" x14ac:dyDescent="0.35">
      <c r="A51" s="15">
        <v>3</v>
      </c>
      <c r="B51" s="50" t="s">
        <v>23</v>
      </c>
      <c r="C51" s="50" t="s">
        <v>34</v>
      </c>
      <c r="D51" s="46">
        <v>478</v>
      </c>
      <c r="E51" s="46">
        <v>4779.9999955000003</v>
      </c>
      <c r="F51" s="47">
        <v>16.350000000000001</v>
      </c>
    </row>
    <row r="52" spans="1:7" x14ac:dyDescent="0.35">
      <c r="A52" s="15">
        <v>4</v>
      </c>
      <c r="B52" s="50" t="s">
        <v>21</v>
      </c>
      <c r="C52" s="50" t="s">
        <v>22</v>
      </c>
      <c r="D52" s="46">
        <v>250</v>
      </c>
      <c r="E52" s="46">
        <v>2524.4178081999999</v>
      </c>
      <c r="F52" s="47">
        <v>8.64</v>
      </c>
    </row>
    <row r="53" spans="1:7" x14ac:dyDescent="0.35">
      <c r="A53" s="15">
        <v>5</v>
      </c>
      <c r="B53" s="50" t="s">
        <v>27</v>
      </c>
      <c r="C53" s="50" t="s">
        <v>28</v>
      </c>
      <c r="D53" s="46">
        <v>210</v>
      </c>
      <c r="E53" s="46">
        <v>1799.9999998999999</v>
      </c>
      <c r="F53" s="47">
        <v>6.16</v>
      </c>
    </row>
    <row r="54" spans="1:7" x14ac:dyDescent="0.35">
      <c r="A54" s="15"/>
      <c r="B54" s="15" t="s">
        <v>15</v>
      </c>
      <c r="C54" s="15"/>
      <c r="D54" s="16"/>
      <c r="E54" s="17"/>
      <c r="F54" s="8"/>
    </row>
    <row r="55" spans="1:7" x14ac:dyDescent="0.35">
      <c r="A55" s="15">
        <v>6</v>
      </c>
      <c r="B55" s="50" t="s">
        <v>21</v>
      </c>
      <c r="C55" s="50" t="s">
        <v>29</v>
      </c>
      <c r="D55" s="46">
        <v>300</v>
      </c>
      <c r="E55" s="46">
        <v>3029.3013698999998</v>
      </c>
      <c r="F55" s="47">
        <v>10.36</v>
      </c>
    </row>
    <row r="56" spans="1:7" x14ac:dyDescent="0.35">
      <c r="A56" s="15">
        <v>7</v>
      </c>
      <c r="B56" s="50" t="s">
        <v>16</v>
      </c>
      <c r="C56" s="50" t="s">
        <v>17</v>
      </c>
      <c r="D56" s="46">
        <v>240</v>
      </c>
      <c r="E56" s="46">
        <v>2399.9999816</v>
      </c>
      <c r="F56" s="47">
        <v>8.2100000000000009</v>
      </c>
    </row>
    <row r="57" spans="1:7" x14ac:dyDescent="0.35">
      <c r="A57" s="15">
        <v>8</v>
      </c>
      <c r="B57" s="50" t="s">
        <v>27</v>
      </c>
      <c r="C57" s="50" t="s">
        <v>30</v>
      </c>
      <c r="D57" s="46">
        <v>60</v>
      </c>
      <c r="E57" s="46">
        <v>600.00000030000001</v>
      </c>
      <c r="F57" s="47">
        <v>2.0499999999999998</v>
      </c>
    </row>
    <row r="58" spans="1:7" x14ac:dyDescent="0.35">
      <c r="A58" s="15">
        <v>9</v>
      </c>
      <c r="B58" s="50" t="s">
        <v>16</v>
      </c>
      <c r="C58" s="50" t="s">
        <v>18</v>
      </c>
      <c r="D58" s="46">
        <v>10</v>
      </c>
      <c r="E58" s="46">
        <v>99.999995100000007</v>
      </c>
      <c r="F58" s="47">
        <v>0.34</v>
      </c>
    </row>
    <row r="59" spans="1:7" x14ac:dyDescent="0.35">
      <c r="A59" s="15"/>
      <c r="B59" s="21" t="s">
        <v>19</v>
      </c>
      <c r="C59" s="21"/>
      <c r="D59" s="21"/>
      <c r="E59" s="22">
        <f>SUM(E49:E58)</f>
        <v>26625.650652899993</v>
      </c>
      <c r="F59" s="33">
        <f>SUM(F49:F58)/100</f>
        <v>0.91090000000000015</v>
      </c>
    </row>
    <row r="60" spans="1:7" x14ac:dyDescent="0.35">
      <c r="A60" s="15"/>
      <c r="B60" s="23" t="s">
        <v>56</v>
      </c>
      <c r="C60" s="18"/>
      <c r="D60" s="19"/>
      <c r="E60" s="20">
        <f>2618.1385132-15.25</f>
        <v>2602.8885132</v>
      </c>
      <c r="F60" s="7">
        <v>8.9099999999999846E-2</v>
      </c>
    </row>
    <row r="61" spans="1:7" x14ac:dyDescent="0.35">
      <c r="A61" s="4"/>
      <c r="B61" s="9" t="s">
        <v>19</v>
      </c>
      <c r="C61" s="9"/>
      <c r="D61" s="9"/>
      <c r="E61" s="10">
        <f>E59+E60</f>
        <v>29228.539166099992</v>
      </c>
      <c r="F61" s="12">
        <f>F59+F60</f>
        <v>1</v>
      </c>
      <c r="G61" s="55"/>
    </row>
    <row r="63" spans="1:7" x14ac:dyDescent="0.35">
      <c r="E63" s="49"/>
    </row>
  </sheetData>
  <mergeCells count="20">
    <mergeCell ref="A45:F45"/>
    <mergeCell ref="A46:A47"/>
    <mergeCell ref="B46:B47"/>
    <mergeCell ref="C46:C47"/>
    <mergeCell ref="D46:D47"/>
    <mergeCell ref="F46:F47"/>
    <mergeCell ref="A24:F24"/>
    <mergeCell ref="A25:A26"/>
    <mergeCell ref="B25:B26"/>
    <mergeCell ref="C25:C26"/>
    <mergeCell ref="D25:D26"/>
    <mergeCell ref="F25:F26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sqref="A1:A2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3" t="s">
        <v>39</v>
      </c>
      <c r="B1" s="75" t="s">
        <v>40</v>
      </c>
      <c r="C1" s="76"/>
      <c r="D1" s="75" t="s">
        <v>41</v>
      </c>
      <c r="E1" s="76"/>
      <c r="F1" s="75" t="s">
        <v>42</v>
      </c>
      <c r="G1" s="76"/>
      <c r="H1" s="75" t="s">
        <v>43</v>
      </c>
      <c r="I1" s="76"/>
    </row>
    <row r="2" spans="1:9" x14ac:dyDescent="0.35">
      <c r="A2" s="74"/>
      <c r="B2" s="41" t="s">
        <v>44</v>
      </c>
      <c r="C2" s="41" t="s">
        <v>45</v>
      </c>
      <c r="D2" s="41" t="s">
        <v>44</v>
      </c>
      <c r="E2" s="41" t="s">
        <v>45</v>
      </c>
      <c r="F2" s="41" t="s">
        <v>44</v>
      </c>
      <c r="G2" s="41" t="s">
        <v>45</v>
      </c>
      <c r="H2" s="41" t="s">
        <v>44</v>
      </c>
      <c r="I2" s="41" t="s">
        <v>45</v>
      </c>
    </row>
    <row r="3" spans="1:9" x14ac:dyDescent="0.35">
      <c r="A3" s="35" t="s">
        <v>1</v>
      </c>
      <c r="B3" s="42">
        <v>7.3568740487098716E-2</v>
      </c>
      <c r="C3" s="42">
        <v>8.7572690844535825E-2</v>
      </c>
      <c r="D3" s="42">
        <v>0.20157098174095156</v>
      </c>
      <c r="E3" s="42">
        <v>8.2133719325065621E-2</v>
      </c>
      <c r="F3" s="42">
        <v>7.4853280186653146E-2</v>
      </c>
      <c r="G3" s="42">
        <v>5.999761521816252E-2</v>
      </c>
      <c r="H3" s="42">
        <v>6.1675772070884705E-2</v>
      </c>
      <c r="I3" s="42">
        <v>7.6784601807594305E-2</v>
      </c>
    </row>
    <row r="4" spans="1:9" x14ac:dyDescent="0.35">
      <c r="A4" s="35" t="s">
        <v>20</v>
      </c>
      <c r="B4" s="42">
        <v>8.2572433352470401E-2</v>
      </c>
      <c r="C4" s="42">
        <f>C3</f>
        <v>8.7572690844535825E-2</v>
      </c>
      <c r="D4" s="42">
        <v>0.12987982630729675</v>
      </c>
      <c r="E4" s="42">
        <f>E3</f>
        <v>8.2133719325065621E-2</v>
      </c>
      <c r="F4" s="42">
        <v>9.073547422885897E-2</v>
      </c>
      <c r="G4" s="42">
        <f>G3</f>
        <v>5.999761521816252E-2</v>
      </c>
      <c r="H4" s="42">
        <v>8.970481455326082E-2</v>
      </c>
      <c r="I4" s="42">
        <v>7.6784601807594305E-2</v>
      </c>
    </row>
    <row r="5" spans="1:9" x14ac:dyDescent="0.35">
      <c r="A5" s="35" t="s">
        <v>31</v>
      </c>
      <c r="B5" s="42">
        <v>8.6621549725532557E-2</v>
      </c>
      <c r="C5" s="42">
        <f>C4</f>
        <v>8.7572690844535825E-2</v>
      </c>
      <c r="D5" s="42">
        <v>9.7094148397445679E-2</v>
      </c>
      <c r="E5" s="42">
        <f>E4</f>
        <v>8.2133719325065621E-2</v>
      </c>
      <c r="F5" s="42">
        <v>7.994531095027925E-2</v>
      </c>
      <c r="G5" s="42">
        <f>G4</f>
        <v>5.999761521816252E-2</v>
      </c>
      <c r="H5" s="42">
        <v>8.7826326489448561E-2</v>
      </c>
      <c r="I5" s="42">
        <v>7.6784601807594305E-2</v>
      </c>
    </row>
    <row r="6" spans="1:9" x14ac:dyDescent="0.35">
      <c r="A6" s="77" t="s">
        <v>46</v>
      </c>
      <c r="B6" s="77"/>
      <c r="C6" s="77"/>
      <c r="D6" s="77"/>
      <c r="E6" s="77"/>
      <c r="F6" s="77"/>
      <c r="G6" s="77"/>
      <c r="H6" s="36"/>
      <c r="I6" s="36"/>
    </row>
    <row r="7" spans="1:9" x14ac:dyDescent="0.35">
      <c r="A7" s="71" t="s">
        <v>47</v>
      </c>
      <c r="B7" s="71"/>
      <c r="C7" s="71"/>
      <c r="D7" s="71"/>
      <c r="E7" s="71"/>
      <c r="F7" s="71"/>
      <c r="G7" s="71"/>
      <c r="H7" s="71"/>
      <c r="I7" s="71"/>
    </row>
    <row r="8" spans="1:9" ht="15.75" customHeight="1" x14ac:dyDescent="0.35">
      <c r="A8" s="37" t="s">
        <v>48</v>
      </c>
      <c r="B8" s="36"/>
      <c r="C8" s="36"/>
      <c r="D8" s="36"/>
      <c r="E8" s="36"/>
      <c r="F8" s="36"/>
      <c r="G8" s="36"/>
      <c r="H8" s="36"/>
      <c r="I8" s="36"/>
    </row>
    <row r="9" spans="1:9" x14ac:dyDescent="0.35">
      <c r="A9" s="38" t="s">
        <v>49</v>
      </c>
      <c r="B9" s="39"/>
      <c r="C9" s="39"/>
      <c r="D9" s="36"/>
      <c r="E9" s="36"/>
      <c r="F9" s="36"/>
      <c r="G9" s="36"/>
      <c r="H9" s="36"/>
      <c r="I9" s="36"/>
    </row>
    <row r="10" spans="1:9" x14ac:dyDescent="0.35">
      <c r="A10" s="38" t="s">
        <v>50</v>
      </c>
      <c r="B10" s="39"/>
      <c r="C10" s="39"/>
      <c r="D10" s="36"/>
      <c r="E10" s="36"/>
      <c r="F10" s="36"/>
      <c r="G10" s="36"/>
      <c r="H10" s="36"/>
      <c r="I10" s="36"/>
    </row>
    <row r="11" spans="1:9" x14ac:dyDescent="0.35">
      <c r="A11" s="72" t="s">
        <v>51</v>
      </c>
      <c r="B11" s="72"/>
      <c r="C11" s="72"/>
      <c r="D11" s="72"/>
      <c r="E11" s="72"/>
      <c r="F11" s="72"/>
      <c r="G11" s="72"/>
      <c r="H11" s="72"/>
      <c r="I11" s="72"/>
    </row>
  </sheetData>
  <mergeCells count="8">
    <mergeCell ref="A7:I7"/>
    <mergeCell ref="A11:I11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4.5" x14ac:dyDescent="0.35"/>
  <cols>
    <col min="1" max="1" width="18" bestFit="1" customWidth="1"/>
  </cols>
  <sheetData>
    <row r="1" spans="1:2" x14ac:dyDescent="0.35">
      <c r="A1" s="35" t="s">
        <v>39</v>
      </c>
      <c r="B1" s="40">
        <v>45839</v>
      </c>
    </row>
    <row r="2" spans="1:2" x14ac:dyDescent="0.35">
      <c r="A2" s="35" t="s">
        <v>1</v>
      </c>
      <c r="B2" s="35">
        <v>1.17</v>
      </c>
    </row>
    <row r="3" spans="1:2" x14ac:dyDescent="0.35">
      <c r="A3" s="35" t="s">
        <v>20</v>
      </c>
      <c r="B3" s="35">
        <v>1.17</v>
      </c>
    </row>
    <row r="4" spans="1:2" x14ac:dyDescent="0.35">
      <c r="A4" s="35" t="s">
        <v>31</v>
      </c>
      <c r="B4" s="35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2025-08-06T14:43:53Z</dcterms:modified>
</cp:coreProperties>
</file>