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nt.jain\Desktop\"/>
    </mc:Choice>
  </mc:AlternateContent>
  <bookViews>
    <workbookView xWindow="-105" yWindow="-105" windowWidth="19425" windowHeight="10425" activeTab="2"/>
  </bookViews>
  <sheets>
    <sheet name="Scheme's AUM" sheetId="6" r:id="rId1"/>
    <sheet name="Investment Objective" sheetId="5" r:id="rId2"/>
    <sheet name="Portfolio Dis Ser2" sheetId="1" r:id="rId3"/>
    <sheet name="Portfolio disclosure" sheetId="2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2" l="1"/>
  <c r="E13" i="2"/>
  <c r="E59" i="1"/>
  <c r="E58" i="1"/>
  <c r="E57" i="1"/>
  <c r="E56" i="1"/>
  <c r="E54" i="1"/>
  <c r="E53" i="1"/>
  <c r="E52" i="1"/>
  <c r="E51" i="1"/>
  <c r="E50" i="1"/>
  <c r="E40" i="1"/>
  <c r="E38" i="1"/>
  <c r="E37" i="1"/>
  <c r="E35" i="1"/>
  <c r="E34" i="1"/>
  <c r="E33" i="1"/>
  <c r="E32" i="1"/>
  <c r="E31" i="1"/>
  <c r="E30" i="1"/>
  <c r="E29" i="1"/>
  <c r="E18" i="1"/>
  <c r="E16" i="1"/>
  <c r="E15" i="1"/>
  <c r="E14" i="1"/>
  <c r="E13" i="1"/>
  <c r="E60" i="1" l="1"/>
  <c r="E62" i="1" s="1"/>
  <c r="F58" i="1" s="1"/>
  <c r="E16" i="2"/>
  <c r="E18" i="2" s="1"/>
  <c r="F17" i="2" s="1"/>
  <c r="E41" i="1"/>
  <c r="E43" i="1" s="1"/>
  <c r="F29" i="1" s="1"/>
  <c r="E20" i="1"/>
  <c r="E22" i="1" s="1"/>
  <c r="F52" i="1" l="1"/>
  <c r="F61" i="1"/>
  <c r="F54" i="1"/>
  <c r="F59" i="1"/>
  <c r="F51" i="1"/>
  <c r="F56" i="1"/>
  <c r="F57" i="1"/>
  <c r="F50" i="1"/>
  <c r="F37" i="1"/>
  <c r="F35" i="1"/>
  <c r="F34" i="1"/>
  <c r="F18" i="1"/>
  <c r="F13" i="2"/>
  <c r="F14" i="1"/>
  <c r="F13" i="1"/>
  <c r="F21" i="1"/>
  <c r="F40" i="1"/>
  <c r="F16" i="1"/>
  <c r="F19" i="1"/>
  <c r="F15" i="1"/>
  <c r="F42" i="1"/>
  <c r="F31" i="1"/>
  <c r="F33" i="1"/>
  <c r="F15" i="2"/>
  <c r="F32" i="1"/>
  <c r="F39" i="1"/>
  <c r="F38" i="1"/>
  <c r="F30" i="1"/>
  <c r="F53" i="1"/>
  <c r="F60" i="1" l="1"/>
  <c r="F62" i="1" s="1"/>
  <c r="F41" i="1"/>
  <c r="F43" i="1" s="1"/>
  <c r="F20" i="1"/>
  <c r="F22" i="1" s="1"/>
  <c r="F16" i="2"/>
  <c r="F18" i="2" s="1"/>
</calcChain>
</file>

<file path=xl/sharedStrings.xml><?xml version="1.0" encoding="utf-8"?>
<sst xmlns="http://schemas.openxmlformats.org/spreadsheetml/2006/main" count="152" uniqueCount="61">
  <si>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</si>
  <si>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</si>
  <si>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</si>
  <si>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</si>
  <si>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</si>
  <si>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</si>
  <si>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</si>
  <si>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</si>
  <si>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</si>
  <si>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</si>
  <si>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Bharti Telecom Limited</t>
  </si>
  <si>
    <t>INE403D08165</t>
  </si>
  <si>
    <t>Larsen &amp; Toubro Limited</t>
  </si>
  <si>
    <t>INE018A08BJ8</t>
  </si>
  <si>
    <t>INE403D08181</t>
  </si>
  <si>
    <t>Power Grid Corporation of India Limited</t>
  </si>
  <si>
    <t>INE752E07KW0</t>
  </si>
  <si>
    <t>Non Convertible Debentures-Privately placed (Unlisted)</t>
  </si>
  <si>
    <t>Ayana Renewable Power Private Limited</t>
  </si>
  <si>
    <t>INE09I208015</t>
  </si>
  <si>
    <t>INE09I207017</t>
  </si>
  <si>
    <t>Total</t>
  </si>
  <si>
    <t>IL&amp;FS IDF Series 2B</t>
  </si>
  <si>
    <t>Clean Max Enviro Energy Solution Pvt Ltd</t>
  </si>
  <si>
    <t>INE647U08013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</si>
  <si>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</si>
  <si>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</si>
  <si>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</si>
  <si>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</si>
  <si>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</si>
  <si>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</si>
  <si>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INE647U08021</t>
  </si>
  <si>
    <t>INE711X07096</t>
  </si>
  <si>
    <t>IL&amp;FS IDF Series 2C</t>
  </si>
  <si>
    <t>INE117N07097</t>
  </si>
  <si>
    <t>INE403D08157</t>
  </si>
  <si>
    <t>INE453I07211</t>
  </si>
  <si>
    <t>Portfolio as on  April 30 2025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</si>
  <si>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</si>
  <si>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</si>
  <si>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</si>
  <si>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</si>
  <si>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</si>
  <si>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</si>
  <si>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</si>
  <si>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</si>
  <si>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</si>
  <si>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</si>
  <si>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</si>
  <si>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</si>
  <si>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</si>
  <si>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</si>
  <si>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</si>
  <si>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</si>
  <si>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(c) For the Scheme, IL&amp;FS Infrastructure Debt Fund-Series 2, the drawdowns are yet to be completed. Hence, the NAV will be available after the completion of the drawdown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</si>
  <si>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</si>
  <si>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</si>
  <si>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</si>
  <si>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IL&amp;FS Infrastructure Debt Fund -3-B</t>
  </si>
  <si>
    <t>TOTAL</t>
  </si>
  <si>
    <t>Triparty CBLO, Current Assets and Current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</si>
</sst>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 * #,##0_)_£_ ;_ * \(#,##0\)_£_ ;_ * &quot;-&quot;??_)_£_ ;_ @_ "/>
    <numFmt numFmtId="165" formatCode="_(* #,##0_);_(* \(#,##0\);_(* &quot;-&quot;??_);_(@_)"/>
    <numFmt numFmtId="166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68">
    <xf numFmtId="0" fontId="0" fillId="0" borderId="0" xfId="0"/>
    <xf numFmtId="0" fontId="3" fillId="0" borderId="0" xfId="3" applyFont="1" applyAlignment="1">
      <alignment horizontal="center" vertical="top" wrapText="1"/>
    </xf>
    <xf numFmtId="164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5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5" fontId="10" fillId="0" borderId="5" xfId="1" applyNumberFormat="1" applyFont="1" applyFill="1" applyBorder="1"/>
    <xf numFmtId="0" fontId="11" fillId="0" borderId="5" xfId="3" applyFont="1" applyBorder="1"/>
    <xf numFmtId="165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6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1" fillId="0" borderId="5" xfId="0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2" fontId="14" fillId="0" borderId="7" xfId="0" applyNumberFormat="1" applyFont="1" applyBorder="1" applyAlignment="1">
      <alignment horizontal="righ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9" fontId="13" fillId="5" borderId="5" xfId="2" applyFont="1" applyFill="1" applyBorder="1"/>
    <xf numFmtId="1" fontId="11" fillId="0" borderId="5" xfId="4" applyNumberFormat="1" applyFont="1" applyFill="1" applyBorder="1"/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4" fontId="13" fillId="4" borderId="4" xfId="4" applyNumberFormat="1" applyFont="1" applyFill="1" applyBorder="1" applyAlignment="1">
      <alignment horizontal="center" vertical="top" wrapText="1"/>
    </xf>
    <xf numFmtId="164" fontId="13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4" fontId="5" fillId="4" borderId="4" xfId="4" applyNumberFormat="1" applyFont="1" applyFill="1" applyBorder="1" applyAlignment="1">
      <alignment horizontal="center" vertical="top" wrapText="1"/>
    </xf>
    <xf numFmtId="164" fontId="5" fillId="4" borderId="6" xfId="4" applyNumberFormat="1" applyFont="1" applyFill="1" applyBorder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164" fontId="4" fillId="2" borderId="0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/>
    <cellStyle name="Normal" xfId="0" builtinId="0"/>
    <cellStyle name="Normal 2 2" xfId="3"/>
    <cellStyle name="Normal 3" xfId="6"/>
    <cellStyle name="Percent" xfId="2" builtinId="5"/>
    <cellStyle name="Percent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" sqref="B2"/>
    </sheetView>
  </sheetViews>
  <sheetFormatPr defaultRowHeight="15" x14ac:dyDescent="0.25"/>
  <cols>
    <col min="1" max="1" width="18" bestFit="1" customWidth="1"/>
    <col min="2" max="2" width="14.5703125" customWidth="1"/>
  </cols>
  <sheetData>
    <row r="1" spans="1:2" x14ac:dyDescent="0.25">
      <c r="A1" s="36" t="s">
        <v>42</v>
      </c>
      <c r="B1" s="41">
        <v>45748</v>
      </c>
    </row>
    <row r="2" spans="1:2" x14ac:dyDescent="0.25">
      <c r="A2" s="36" t="s">
        <v>1</v>
      </c>
      <c r="B2" s="36">
        <v>2096013569.54</v>
      </c>
    </row>
    <row r="3" spans="1:2" x14ac:dyDescent="0.25">
      <c r="A3" s="36" t="s">
        <v>22</v>
      </c>
      <c r="B3" s="36">
        <v>3616268062.6700001</v>
      </c>
    </row>
    <row r="4" spans="1:2" x14ac:dyDescent="0.25">
      <c r="A4" s="36" t="s">
        <v>33</v>
      </c>
      <c r="B4" s="36">
        <v>2861952446.73</v>
      </c>
    </row>
    <row r="5" spans="1:2" x14ac:dyDescent="0.25">
      <c r="A5" s="36" t="s">
        <v>38</v>
      </c>
      <c r="B5" s="36">
        <v>2618435631.0900002</v>
      </c>
    </row>
    <row r="6" spans="1:2" x14ac:dyDescent="0.25">
      <c r="A6" s="36" t="s">
        <v>59</v>
      </c>
      <c r="B6" s="36">
        <v>11192669710.030001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sqref="A1:XFD1048576"/>
    </sheetView>
  </sheetViews>
  <sheetFormatPr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5" spans="1:1" x14ac:dyDescent="0.25">
      <c r="A5" t="s">
        <v>58</v>
      </c>
    </row>
    <row r="6" spans="1:1" x14ac:dyDescent="0.25">
      <c r="A6" t="s">
        <v>56</v>
      </c>
    </row>
    <row r="7" spans="1:1" x14ac:dyDescent="0.25">
      <c r="A7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62"/>
  <sheetViews>
    <sheetView tabSelected="1" topLeftCell="A26" workbookViewId="0">
      <selection activeCell="B40" sqref="B40"/>
    </sheetView>
  </sheetViews>
  <sheetFormatPr defaultRowHeight="15" x14ac:dyDescent="0.25"/>
  <cols>
    <col min="1" max="1" width="16.7109375" bestFit="1" customWidth="1"/>
    <col min="2" max="2" width="52.7109375" customWidth="1"/>
    <col min="3" max="3" width="17.140625" customWidth="1"/>
    <col min="4" max="4" width="13.85546875" customWidth="1"/>
    <col min="5" max="5" width="20.42578125" customWidth="1"/>
    <col min="6" max="6" width="21" customWidth="1"/>
    <col min="7" max="7" width="11" customWidth="1"/>
    <col min="257" max="257" width="16.7109375" bestFit="1" customWidth="1"/>
    <col min="258" max="258" width="52.7109375" customWidth="1"/>
    <col min="259" max="259" width="17.140625" customWidth="1"/>
    <col min="260" max="260" width="13.85546875" customWidth="1"/>
    <col min="261" max="261" width="20.42578125" customWidth="1"/>
    <col min="262" max="262" width="21" customWidth="1"/>
    <col min="263" max="263" width="11" customWidth="1"/>
    <col min="513" max="513" width="16.7109375" bestFit="1" customWidth="1"/>
    <col min="514" max="514" width="52.7109375" customWidth="1"/>
    <col min="515" max="515" width="17.140625" customWidth="1"/>
    <col min="516" max="516" width="13.85546875" customWidth="1"/>
    <col min="517" max="517" width="20.42578125" customWidth="1"/>
    <col min="518" max="518" width="21" customWidth="1"/>
    <col min="519" max="519" width="11" customWidth="1"/>
    <col min="769" max="769" width="16.7109375" bestFit="1" customWidth="1"/>
    <col min="770" max="770" width="52.7109375" customWidth="1"/>
    <col min="771" max="771" width="17.140625" customWidth="1"/>
    <col min="772" max="772" width="13.85546875" customWidth="1"/>
    <col min="773" max="773" width="20.42578125" customWidth="1"/>
    <col min="774" max="774" width="21" customWidth="1"/>
    <col min="775" max="775" width="11" customWidth="1"/>
    <col min="1025" max="1025" width="16.7109375" bestFit="1" customWidth="1"/>
    <col min="1026" max="1026" width="52.7109375" customWidth="1"/>
    <col min="1027" max="1027" width="17.140625" customWidth="1"/>
    <col min="1028" max="1028" width="13.85546875" customWidth="1"/>
    <col min="1029" max="1029" width="20.42578125" customWidth="1"/>
    <col min="1030" max="1030" width="21" customWidth="1"/>
    <col min="1031" max="1031" width="11" customWidth="1"/>
    <col min="1281" max="1281" width="16.7109375" bestFit="1" customWidth="1"/>
    <col min="1282" max="1282" width="52.7109375" customWidth="1"/>
    <col min="1283" max="1283" width="17.140625" customWidth="1"/>
    <col min="1284" max="1284" width="13.85546875" customWidth="1"/>
    <col min="1285" max="1285" width="20.42578125" customWidth="1"/>
    <col min="1286" max="1286" width="21" customWidth="1"/>
    <col min="1287" max="1287" width="11" customWidth="1"/>
    <col min="1537" max="1537" width="16.7109375" bestFit="1" customWidth="1"/>
    <col min="1538" max="1538" width="52.7109375" customWidth="1"/>
    <col min="1539" max="1539" width="17.140625" customWidth="1"/>
    <col min="1540" max="1540" width="13.85546875" customWidth="1"/>
    <col min="1541" max="1541" width="20.42578125" customWidth="1"/>
    <col min="1542" max="1542" width="21" customWidth="1"/>
    <col min="1543" max="1543" width="11" customWidth="1"/>
    <col min="1793" max="1793" width="16.7109375" bestFit="1" customWidth="1"/>
    <col min="1794" max="1794" width="52.7109375" customWidth="1"/>
    <col min="1795" max="1795" width="17.140625" customWidth="1"/>
    <col min="1796" max="1796" width="13.85546875" customWidth="1"/>
    <col min="1797" max="1797" width="20.42578125" customWidth="1"/>
    <col min="1798" max="1798" width="21" customWidth="1"/>
    <col min="1799" max="1799" width="11" customWidth="1"/>
    <col min="2049" max="2049" width="16.7109375" bestFit="1" customWidth="1"/>
    <col min="2050" max="2050" width="52.7109375" customWidth="1"/>
    <col min="2051" max="2051" width="17.140625" customWidth="1"/>
    <col min="2052" max="2052" width="13.85546875" customWidth="1"/>
    <col min="2053" max="2053" width="20.42578125" customWidth="1"/>
    <col min="2054" max="2054" width="21" customWidth="1"/>
    <col min="2055" max="2055" width="11" customWidth="1"/>
    <col min="2305" max="2305" width="16.7109375" bestFit="1" customWidth="1"/>
    <col min="2306" max="2306" width="52.7109375" customWidth="1"/>
    <col min="2307" max="2307" width="17.140625" customWidth="1"/>
    <col min="2308" max="2308" width="13.85546875" customWidth="1"/>
    <col min="2309" max="2309" width="20.42578125" customWidth="1"/>
    <col min="2310" max="2310" width="21" customWidth="1"/>
    <col min="2311" max="2311" width="11" customWidth="1"/>
    <col min="2561" max="2561" width="16.7109375" bestFit="1" customWidth="1"/>
    <col min="2562" max="2562" width="52.7109375" customWidth="1"/>
    <col min="2563" max="2563" width="17.140625" customWidth="1"/>
    <col min="2564" max="2564" width="13.85546875" customWidth="1"/>
    <col min="2565" max="2565" width="20.42578125" customWidth="1"/>
    <col min="2566" max="2566" width="21" customWidth="1"/>
    <col min="2567" max="2567" width="11" customWidth="1"/>
    <col min="2817" max="2817" width="16.7109375" bestFit="1" customWidth="1"/>
    <col min="2818" max="2818" width="52.7109375" customWidth="1"/>
    <col min="2819" max="2819" width="17.140625" customWidth="1"/>
    <col min="2820" max="2820" width="13.85546875" customWidth="1"/>
    <col min="2821" max="2821" width="20.42578125" customWidth="1"/>
    <col min="2822" max="2822" width="21" customWidth="1"/>
    <col min="2823" max="2823" width="11" customWidth="1"/>
    <col min="3073" max="3073" width="16.7109375" bestFit="1" customWidth="1"/>
    <col min="3074" max="3074" width="52.7109375" customWidth="1"/>
    <col min="3075" max="3075" width="17.140625" customWidth="1"/>
    <col min="3076" max="3076" width="13.85546875" customWidth="1"/>
    <col min="3077" max="3077" width="20.42578125" customWidth="1"/>
    <col min="3078" max="3078" width="21" customWidth="1"/>
    <col min="3079" max="3079" width="11" customWidth="1"/>
    <col min="3329" max="3329" width="16.7109375" bestFit="1" customWidth="1"/>
    <col min="3330" max="3330" width="52.7109375" customWidth="1"/>
    <col min="3331" max="3331" width="17.140625" customWidth="1"/>
    <col min="3332" max="3332" width="13.85546875" customWidth="1"/>
    <col min="3333" max="3333" width="20.42578125" customWidth="1"/>
    <col min="3334" max="3334" width="21" customWidth="1"/>
    <col min="3335" max="3335" width="11" customWidth="1"/>
    <col min="3585" max="3585" width="16.7109375" bestFit="1" customWidth="1"/>
    <col min="3586" max="3586" width="52.7109375" customWidth="1"/>
    <col min="3587" max="3587" width="17.140625" customWidth="1"/>
    <col min="3588" max="3588" width="13.85546875" customWidth="1"/>
    <col min="3589" max="3589" width="20.42578125" customWidth="1"/>
    <col min="3590" max="3590" width="21" customWidth="1"/>
    <col min="3591" max="3591" width="11" customWidth="1"/>
    <col min="3841" max="3841" width="16.7109375" bestFit="1" customWidth="1"/>
    <col min="3842" max="3842" width="52.7109375" customWidth="1"/>
    <col min="3843" max="3843" width="17.140625" customWidth="1"/>
    <col min="3844" max="3844" width="13.85546875" customWidth="1"/>
    <col min="3845" max="3845" width="20.42578125" customWidth="1"/>
    <col min="3846" max="3846" width="21" customWidth="1"/>
    <col min="3847" max="3847" width="11" customWidth="1"/>
    <col min="4097" max="4097" width="16.7109375" bestFit="1" customWidth="1"/>
    <col min="4098" max="4098" width="52.7109375" customWidth="1"/>
    <col min="4099" max="4099" width="17.140625" customWidth="1"/>
    <col min="4100" max="4100" width="13.85546875" customWidth="1"/>
    <col min="4101" max="4101" width="20.42578125" customWidth="1"/>
    <col min="4102" max="4102" width="21" customWidth="1"/>
    <col min="4103" max="4103" width="11" customWidth="1"/>
    <col min="4353" max="4353" width="16.7109375" bestFit="1" customWidth="1"/>
    <col min="4354" max="4354" width="52.7109375" customWidth="1"/>
    <col min="4355" max="4355" width="17.140625" customWidth="1"/>
    <col min="4356" max="4356" width="13.85546875" customWidth="1"/>
    <col min="4357" max="4357" width="20.42578125" customWidth="1"/>
    <col min="4358" max="4358" width="21" customWidth="1"/>
    <col min="4359" max="4359" width="11" customWidth="1"/>
    <col min="4609" max="4609" width="16.7109375" bestFit="1" customWidth="1"/>
    <col min="4610" max="4610" width="52.7109375" customWidth="1"/>
    <col min="4611" max="4611" width="17.140625" customWidth="1"/>
    <col min="4612" max="4612" width="13.85546875" customWidth="1"/>
    <col min="4613" max="4613" width="20.42578125" customWidth="1"/>
    <col min="4614" max="4614" width="21" customWidth="1"/>
    <col min="4615" max="4615" width="11" customWidth="1"/>
    <col min="4865" max="4865" width="16.7109375" bestFit="1" customWidth="1"/>
    <col min="4866" max="4866" width="52.7109375" customWidth="1"/>
    <col min="4867" max="4867" width="17.140625" customWidth="1"/>
    <col min="4868" max="4868" width="13.85546875" customWidth="1"/>
    <col min="4869" max="4869" width="20.42578125" customWidth="1"/>
    <col min="4870" max="4870" width="21" customWidth="1"/>
    <col min="4871" max="4871" width="11" customWidth="1"/>
    <col min="5121" max="5121" width="16.7109375" bestFit="1" customWidth="1"/>
    <col min="5122" max="5122" width="52.7109375" customWidth="1"/>
    <col min="5123" max="5123" width="17.140625" customWidth="1"/>
    <col min="5124" max="5124" width="13.85546875" customWidth="1"/>
    <col min="5125" max="5125" width="20.42578125" customWidth="1"/>
    <col min="5126" max="5126" width="21" customWidth="1"/>
    <col min="5127" max="5127" width="11" customWidth="1"/>
    <col min="5377" max="5377" width="16.7109375" bestFit="1" customWidth="1"/>
    <col min="5378" max="5378" width="52.7109375" customWidth="1"/>
    <col min="5379" max="5379" width="17.140625" customWidth="1"/>
    <col min="5380" max="5380" width="13.85546875" customWidth="1"/>
    <col min="5381" max="5381" width="20.42578125" customWidth="1"/>
    <col min="5382" max="5382" width="21" customWidth="1"/>
    <col min="5383" max="5383" width="11" customWidth="1"/>
    <col min="5633" max="5633" width="16.7109375" bestFit="1" customWidth="1"/>
    <col min="5634" max="5634" width="52.7109375" customWidth="1"/>
    <col min="5635" max="5635" width="17.140625" customWidth="1"/>
    <col min="5636" max="5636" width="13.85546875" customWidth="1"/>
    <col min="5637" max="5637" width="20.42578125" customWidth="1"/>
    <col min="5638" max="5638" width="21" customWidth="1"/>
    <col min="5639" max="5639" width="11" customWidth="1"/>
    <col min="5889" max="5889" width="16.7109375" bestFit="1" customWidth="1"/>
    <col min="5890" max="5890" width="52.7109375" customWidth="1"/>
    <col min="5891" max="5891" width="17.140625" customWidth="1"/>
    <col min="5892" max="5892" width="13.85546875" customWidth="1"/>
    <col min="5893" max="5893" width="20.42578125" customWidth="1"/>
    <col min="5894" max="5894" width="21" customWidth="1"/>
    <col min="5895" max="5895" width="11" customWidth="1"/>
    <col min="6145" max="6145" width="16.7109375" bestFit="1" customWidth="1"/>
    <col min="6146" max="6146" width="52.7109375" customWidth="1"/>
    <col min="6147" max="6147" width="17.140625" customWidth="1"/>
    <col min="6148" max="6148" width="13.85546875" customWidth="1"/>
    <col min="6149" max="6149" width="20.42578125" customWidth="1"/>
    <col min="6150" max="6150" width="21" customWidth="1"/>
    <col min="6151" max="6151" width="11" customWidth="1"/>
    <col min="6401" max="6401" width="16.7109375" bestFit="1" customWidth="1"/>
    <col min="6402" max="6402" width="52.7109375" customWidth="1"/>
    <col min="6403" max="6403" width="17.140625" customWidth="1"/>
    <col min="6404" max="6404" width="13.85546875" customWidth="1"/>
    <col min="6405" max="6405" width="20.42578125" customWidth="1"/>
    <col min="6406" max="6406" width="21" customWidth="1"/>
    <col min="6407" max="6407" width="11" customWidth="1"/>
    <col min="6657" max="6657" width="16.7109375" bestFit="1" customWidth="1"/>
    <col min="6658" max="6658" width="52.7109375" customWidth="1"/>
    <col min="6659" max="6659" width="17.140625" customWidth="1"/>
    <col min="6660" max="6660" width="13.85546875" customWidth="1"/>
    <col min="6661" max="6661" width="20.42578125" customWidth="1"/>
    <col min="6662" max="6662" width="21" customWidth="1"/>
    <col min="6663" max="6663" width="11" customWidth="1"/>
    <col min="6913" max="6913" width="16.7109375" bestFit="1" customWidth="1"/>
    <col min="6914" max="6914" width="52.7109375" customWidth="1"/>
    <col min="6915" max="6915" width="17.140625" customWidth="1"/>
    <col min="6916" max="6916" width="13.85546875" customWidth="1"/>
    <col min="6917" max="6917" width="20.42578125" customWidth="1"/>
    <col min="6918" max="6918" width="21" customWidth="1"/>
    <col min="6919" max="6919" width="11" customWidth="1"/>
    <col min="7169" max="7169" width="16.7109375" bestFit="1" customWidth="1"/>
    <col min="7170" max="7170" width="52.7109375" customWidth="1"/>
    <col min="7171" max="7171" width="17.140625" customWidth="1"/>
    <col min="7172" max="7172" width="13.85546875" customWidth="1"/>
    <col min="7173" max="7173" width="20.42578125" customWidth="1"/>
    <col min="7174" max="7174" width="21" customWidth="1"/>
    <col min="7175" max="7175" width="11" customWidth="1"/>
    <col min="7425" max="7425" width="16.7109375" bestFit="1" customWidth="1"/>
    <col min="7426" max="7426" width="52.7109375" customWidth="1"/>
    <col min="7427" max="7427" width="17.140625" customWidth="1"/>
    <col min="7428" max="7428" width="13.85546875" customWidth="1"/>
    <col min="7429" max="7429" width="20.42578125" customWidth="1"/>
    <col min="7430" max="7430" width="21" customWidth="1"/>
    <col min="7431" max="7431" width="11" customWidth="1"/>
    <col min="7681" max="7681" width="16.7109375" bestFit="1" customWidth="1"/>
    <col min="7682" max="7682" width="52.7109375" customWidth="1"/>
    <col min="7683" max="7683" width="17.140625" customWidth="1"/>
    <col min="7684" max="7684" width="13.85546875" customWidth="1"/>
    <col min="7685" max="7685" width="20.42578125" customWidth="1"/>
    <col min="7686" max="7686" width="21" customWidth="1"/>
    <col min="7687" max="7687" width="11" customWidth="1"/>
    <col min="7937" max="7937" width="16.7109375" bestFit="1" customWidth="1"/>
    <col min="7938" max="7938" width="52.7109375" customWidth="1"/>
    <col min="7939" max="7939" width="17.140625" customWidth="1"/>
    <col min="7940" max="7940" width="13.85546875" customWidth="1"/>
    <col min="7941" max="7941" width="20.42578125" customWidth="1"/>
    <col min="7942" max="7942" width="21" customWidth="1"/>
    <col min="7943" max="7943" width="11" customWidth="1"/>
    <col min="8193" max="8193" width="16.7109375" bestFit="1" customWidth="1"/>
    <col min="8194" max="8194" width="52.7109375" customWidth="1"/>
    <col min="8195" max="8195" width="17.140625" customWidth="1"/>
    <col min="8196" max="8196" width="13.85546875" customWidth="1"/>
    <col min="8197" max="8197" width="20.42578125" customWidth="1"/>
    <col min="8198" max="8198" width="21" customWidth="1"/>
    <col min="8199" max="8199" width="11" customWidth="1"/>
    <col min="8449" max="8449" width="16.7109375" bestFit="1" customWidth="1"/>
    <col min="8450" max="8450" width="52.7109375" customWidth="1"/>
    <col min="8451" max="8451" width="17.140625" customWidth="1"/>
    <col min="8452" max="8452" width="13.85546875" customWidth="1"/>
    <col min="8453" max="8453" width="20.42578125" customWidth="1"/>
    <col min="8454" max="8454" width="21" customWidth="1"/>
    <col min="8455" max="8455" width="11" customWidth="1"/>
    <col min="8705" max="8705" width="16.7109375" bestFit="1" customWidth="1"/>
    <col min="8706" max="8706" width="52.7109375" customWidth="1"/>
    <col min="8707" max="8707" width="17.140625" customWidth="1"/>
    <col min="8708" max="8708" width="13.85546875" customWidth="1"/>
    <col min="8709" max="8709" width="20.42578125" customWidth="1"/>
    <col min="8710" max="8710" width="21" customWidth="1"/>
    <col min="8711" max="8711" width="11" customWidth="1"/>
    <col min="8961" max="8961" width="16.7109375" bestFit="1" customWidth="1"/>
    <col min="8962" max="8962" width="52.7109375" customWidth="1"/>
    <col min="8963" max="8963" width="17.140625" customWidth="1"/>
    <col min="8964" max="8964" width="13.85546875" customWidth="1"/>
    <col min="8965" max="8965" width="20.42578125" customWidth="1"/>
    <col min="8966" max="8966" width="21" customWidth="1"/>
    <col min="8967" max="8967" width="11" customWidth="1"/>
    <col min="9217" max="9217" width="16.7109375" bestFit="1" customWidth="1"/>
    <col min="9218" max="9218" width="52.7109375" customWidth="1"/>
    <col min="9219" max="9219" width="17.140625" customWidth="1"/>
    <col min="9220" max="9220" width="13.85546875" customWidth="1"/>
    <col min="9221" max="9221" width="20.42578125" customWidth="1"/>
    <col min="9222" max="9222" width="21" customWidth="1"/>
    <col min="9223" max="9223" width="11" customWidth="1"/>
    <col min="9473" max="9473" width="16.7109375" bestFit="1" customWidth="1"/>
    <col min="9474" max="9474" width="52.7109375" customWidth="1"/>
    <col min="9475" max="9475" width="17.140625" customWidth="1"/>
    <col min="9476" max="9476" width="13.85546875" customWidth="1"/>
    <col min="9477" max="9477" width="20.42578125" customWidth="1"/>
    <col min="9478" max="9478" width="21" customWidth="1"/>
    <col min="9479" max="9479" width="11" customWidth="1"/>
    <col min="9729" max="9729" width="16.7109375" bestFit="1" customWidth="1"/>
    <col min="9730" max="9730" width="52.7109375" customWidth="1"/>
    <col min="9731" max="9731" width="17.140625" customWidth="1"/>
    <col min="9732" max="9732" width="13.85546875" customWidth="1"/>
    <col min="9733" max="9733" width="20.42578125" customWidth="1"/>
    <col min="9734" max="9734" width="21" customWidth="1"/>
    <col min="9735" max="9735" width="11" customWidth="1"/>
    <col min="9985" max="9985" width="16.7109375" bestFit="1" customWidth="1"/>
    <col min="9986" max="9986" width="52.7109375" customWidth="1"/>
    <col min="9987" max="9987" width="17.140625" customWidth="1"/>
    <col min="9988" max="9988" width="13.85546875" customWidth="1"/>
    <col min="9989" max="9989" width="20.42578125" customWidth="1"/>
    <col min="9990" max="9990" width="21" customWidth="1"/>
    <col min="9991" max="9991" width="11" customWidth="1"/>
    <col min="10241" max="10241" width="16.7109375" bestFit="1" customWidth="1"/>
    <col min="10242" max="10242" width="52.7109375" customWidth="1"/>
    <col min="10243" max="10243" width="17.140625" customWidth="1"/>
    <col min="10244" max="10244" width="13.85546875" customWidth="1"/>
    <col min="10245" max="10245" width="20.42578125" customWidth="1"/>
    <col min="10246" max="10246" width="21" customWidth="1"/>
    <col min="10247" max="10247" width="11" customWidth="1"/>
    <col min="10497" max="10497" width="16.7109375" bestFit="1" customWidth="1"/>
    <col min="10498" max="10498" width="52.7109375" customWidth="1"/>
    <col min="10499" max="10499" width="17.140625" customWidth="1"/>
    <col min="10500" max="10500" width="13.85546875" customWidth="1"/>
    <col min="10501" max="10501" width="20.42578125" customWidth="1"/>
    <col min="10502" max="10502" width="21" customWidth="1"/>
    <col min="10503" max="10503" width="11" customWidth="1"/>
    <col min="10753" max="10753" width="16.7109375" bestFit="1" customWidth="1"/>
    <col min="10754" max="10754" width="52.7109375" customWidth="1"/>
    <col min="10755" max="10755" width="17.140625" customWidth="1"/>
    <col min="10756" max="10756" width="13.85546875" customWidth="1"/>
    <col min="10757" max="10757" width="20.42578125" customWidth="1"/>
    <col min="10758" max="10758" width="21" customWidth="1"/>
    <col min="10759" max="10759" width="11" customWidth="1"/>
    <col min="11009" max="11009" width="16.7109375" bestFit="1" customWidth="1"/>
    <col min="11010" max="11010" width="52.7109375" customWidth="1"/>
    <col min="11011" max="11011" width="17.140625" customWidth="1"/>
    <col min="11012" max="11012" width="13.85546875" customWidth="1"/>
    <col min="11013" max="11013" width="20.42578125" customWidth="1"/>
    <col min="11014" max="11014" width="21" customWidth="1"/>
    <col min="11015" max="11015" width="11" customWidth="1"/>
    <col min="11265" max="11265" width="16.7109375" bestFit="1" customWidth="1"/>
    <col min="11266" max="11266" width="52.7109375" customWidth="1"/>
    <col min="11267" max="11267" width="17.140625" customWidth="1"/>
    <col min="11268" max="11268" width="13.85546875" customWidth="1"/>
    <col min="11269" max="11269" width="20.42578125" customWidth="1"/>
    <col min="11270" max="11270" width="21" customWidth="1"/>
    <col min="11271" max="11271" width="11" customWidth="1"/>
    <col min="11521" max="11521" width="16.7109375" bestFit="1" customWidth="1"/>
    <col min="11522" max="11522" width="52.7109375" customWidth="1"/>
    <col min="11523" max="11523" width="17.140625" customWidth="1"/>
    <col min="11524" max="11524" width="13.85546875" customWidth="1"/>
    <col min="11525" max="11525" width="20.42578125" customWidth="1"/>
    <col min="11526" max="11526" width="21" customWidth="1"/>
    <col min="11527" max="11527" width="11" customWidth="1"/>
    <col min="11777" max="11777" width="16.7109375" bestFit="1" customWidth="1"/>
    <col min="11778" max="11778" width="52.7109375" customWidth="1"/>
    <col min="11779" max="11779" width="17.140625" customWidth="1"/>
    <col min="11780" max="11780" width="13.85546875" customWidth="1"/>
    <col min="11781" max="11781" width="20.42578125" customWidth="1"/>
    <col min="11782" max="11782" width="21" customWidth="1"/>
    <col min="11783" max="11783" width="11" customWidth="1"/>
    <col min="12033" max="12033" width="16.7109375" bestFit="1" customWidth="1"/>
    <col min="12034" max="12034" width="52.7109375" customWidth="1"/>
    <col min="12035" max="12035" width="17.140625" customWidth="1"/>
    <col min="12036" max="12036" width="13.85546875" customWidth="1"/>
    <col min="12037" max="12037" width="20.42578125" customWidth="1"/>
    <col min="12038" max="12038" width="21" customWidth="1"/>
    <col min="12039" max="12039" width="11" customWidth="1"/>
    <col min="12289" max="12289" width="16.7109375" bestFit="1" customWidth="1"/>
    <col min="12290" max="12290" width="52.7109375" customWidth="1"/>
    <col min="12291" max="12291" width="17.140625" customWidth="1"/>
    <col min="12292" max="12292" width="13.85546875" customWidth="1"/>
    <col min="12293" max="12293" width="20.42578125" customWidth="1"/>
    <col min="12294" max="12294" width="21" customWidth="1"/>
    <col min="12295" max="12295" width="11" customWidth="1"/>
    <col min="12545" max="12545" width="16.7109375" bestFit="1" customWidth="1"/>
    <col min="12546" max="12546" width="52.7109375" customWidth="1"/>
    <col min="12547" max="12547" width="17.140625" customWidth="1"/>
    <col min="12548" max="12548" width="13.85546875" customWidth="1"/>
    <col min="12549" max="12549" width="20.42578125" customWidth="1"/>
    <col min="12550" max="12550" width="21" customWidth="1"/>
    <col min="12551" max="12551" width="11" customWidth="1"/>
    <col min="12801" max="12801" width="16.7109375" bestFit="1" customWidth="1"/>
    <col min="12802" max="12802" width="52.7109375" customWidth="1"/>
    <col min="12803" max="12803" width="17.140625" customWidth="1"/>
    <col min="12804" max="12804" width="13.85546875" customWidth="1"/>
    <col min="12805" max="12805" width="20.42578125" customWidth="1"/>
    <col min="12806" max="12806" width="21" customWidth="1"/>
    <col min="12807" max="12807" width="11" customWidth="1"/>
    <col min="13057" max="13057" width="16.7109375" bestFit="1" customWidth="1"/>
    <col min="13058" max="13058" width="52.7109375" customWidth="1"/>
    <col min="13059" max="13059" width="17.140625" customWidth="1"/>
    <col min="13060" max="13060" width="13.85546875" customWidth="1"/>
    <col min="13061" max="13061" width="20.42578125" customWidth="1"/>
    <col min="13062" max="13062" width="21" customWidth="1"/>
    <col min="13063" max="13063" width="11" customWidth="1"/>
    <col min="13313" max="13313" width="16.7109375" bestFit="1" customWidth="1"/>
    <col min="13314" max="13314" width="52.7109375" customWidth="1"/>
    <col min="13315" max="13315" width="17.140625" customWidth="1"/>
    <col min="13316" max="13316" width="13.85546875" customWidth="1"/>
    <col min="13317" max="13317" width="20.42578125" customWidth="1"/>
    <col min="13318" max="13318" width="21" customWidth="1"/>
    <col min="13319" max="13319" width="11" customWidth="1"/>
    <col min="13569" max="13569" width="16.7109375" bestFit="1" customWidth="1"/>
    <col min="13570" max="13570" width="52.7109375" customWidth="1"/>
    <col min="13571" max="13571" width="17.140625" customWidth="1"/>
    <col min="13572" max="13572" width="13.85546875" customWidth="1"/>
    <col min="13573" max="13573" width="20.42578125" customWidth="1"/>
    <col min="13574" max="13574" width="21" customWidth="1"/>
    <col min="13575" max="13575" width="11" customWidth="1"/>
    <col min="13825" max="13825" width="16.7109375" bestFit="1" customWidth="1"/>
    <col min="13826" max="13826" width="52.7109375" customWidth="1"/>
    <col min="13827" max="13827" width="17.140625" customWidth="1"/>
    <col min="13828" max="13828" width="13.85546875" customWidth="1"/>
    <col min="13829" max="13829" width="20.42578125" customWidth="1"/>
    <col min="13830" max="13830" width="21" customWidth="1"/>
    <col min="13831" max="13831" width="11" customWidth="1"/>
    <col min="14081" max="14081" width="16.7109375" bestFit="1" customWidth="1"/>
    <col min="14082" max="14082" width="52.7109375" customWidth="1"/>
    <col min="14083" max="14083" width="17.140625" customWidth="1"/>
    <col min="14084" max="14084" width="13.85546875" customWidth="1"/>
    <col min="14085" max="14085" width="20.42578125" customWidth="1"/>
    <col min="14086" max="14086" width="21" customWidth="1"/>
    <col min="14087" max="14087" width="11" customWidth="1"/>
    <col min="14337" max="14337" width="16.7109375" bestFit="1" customWidth="1"/>
    <col min="14338" max="14338" width="52.7109375" customWidth="1"/>
    <col min="14339" max="14339" width="17.140625" customWidth="1"/>
    <col min="14340" max="14340" width="13.85546875" customWidth="1"/>
    <col min="14341" max="14341" width="20.42578125" customWidth="1"/>
    <col min="14342" max="14342" width="21" customWidth="1"/>
    <col min="14343" max="14343" width="11" customWidth="1"/>
    <col min="14593" max="14593" width="16.7109375" bestFit="1" customWidth="1"/>
    <col min="14594" max="14594" width="52.7109375" customWidth="1"/>
    <col min="14595" max="14595" width="17.140625" customWidth="1"/>
    <col min="14596" max="14596" width="13.85546875" customWidth="1"/>
    <col min="14597" max="14597" width="20.42578125" customWidth="1"/>
    <col min="14598" max="14598" width="21" customWidth="1"/>
    <col min="14599" max="14599" width="11" customWidth="1"/>
    <col min="14849" max="14849" width="16.7109375" bestFit="1" customWidth="1"/>
    <col min="14850" max="14850" width="52.7109375" customWidth="1"/>
    <col min="14851" max="14851" width="17.140625" customWidth="1"/>
    <col min="14852" max="14852" width="13.85546875" customWidth="1"/>
    <col min="14853" max="14853" width="20.42578125" customWidth="1"/>
    <col min="14854" max="14854" width="21" customWidth="1"/>
    <col min="14855" max="14855" width="11" customWidth="1"/>
    <col min="15105" max="15105" width="16.7109375" bestFit="1" customWidth="1"/>
    <col min="15106" max="15106" width="52.7109375" customWidth="1"/>
    <col min="15107" max="15107" width="17.140625" customWidth="1"/>
    <col min="15108" max="15108" width="13.85546875" customWidth="1"/>
    <col min="15109" max="15109" width="20.42578125" customWidth="1"/>
    <col min="15110" max="15110" width="21" customWidth="1"/>
    <col min="15111" max="15111" width="11" customWidth="1"/>
    <col min="15361" max="15361" width="16.7109375" bestFit="1" customWidth="1"/>
    <col min="15362" max="15362" width="52.7109375" customWidth="1"/>
    <col min="15363" max="15363" width="17.140625" customWidth="1"/>
    <col min="15364" max="15364" width="13.85546875" customWidth="1"/>
    <col min="15365" max="15365" width="20.42578125" customWidth="1"/>
    <col min="15366" max="15366" width="21" customWidth="1"/>
    <col min="15367" max="15367" width="11" customWidth="1"/>
    <col min="15617" max="15617" width="16.7109375" bestFit="1" customWidth="1"/>
    <col min="15618" max="15618" width="52.7109375" customWidth="1"/>
    <col min="15619" max="15619" width="17.140625" customWidth="1"/>
    <col min="15620" max="15620" width="13.85546875" customWidth="1"/>
    <col min="15621" max="15621" width="20.42578125" customWidth="1"/>
    <col min="15622" max="15622" width="21" customWidth="1"/>
    <col min="15623" max="15623" width="11" customWidth="1"/>
    <col min="15873" max="15873" width="16.7109375" bestFit="1" customWidth="1"/>
    <col min="15874" max="15874" width="52.7109375" customWidth="1"/>
    <col min="15875" max="15875" width="17.140625" customWidth="1"/>
    <col min="15876" max="15876" width="13.85546875" customWidth="1"/>
    <col min="15877" max="15877" width="20.42578125" customWidth="1"/>
    <col min="15878" max="15878" width="21" customWidth="1"/>
    <col min="15879" max="15879" width="11" customWidth="1"/>
    <col min="16129" max="16129" width="16.7109375" bestFit="1" customWidth="1"/>
    <col min="16130" max="16130" width="52.7109375" customWidth="1"/>
    <col min="16131" max="16131" width="17.140625" customWidth="1"/>
    <col min="16132" max="16132" width="13.85546875" customWidth="1"/>
    <col min="16133" max="16133" width="20.42578125" customWidth="1"/>
    <col min="16134" max="16134" width="21" customWidth="1"/>
    <col min="16135" max="16135" width="11" customWidth="1"/>
  </cols>
  <sheetData>
    <row r="5" spans="1:6" ht="15.75" customHeight="1" x14ac:dyDescent="0.25">
      <c r="A5" s="59" t="s">
        <v>0</v>
      </c>
      <c r="B5" s="59"/>
      <c r="C5" s="59"/>
      <c r="D5" s="59"/>
      <c r="E5" s="59"/>
      <c r="F5" s="59"/>
    </row>
    <row r="6" spans="1:6" ht="15.75" customHeight="1" x14ac:dyDescent="0.25">
      <c r="A6" s="1"/>
      <c r="B6" s="1"/>
      <c r="C6" s="1"/>
      <c r="D6" s="1"/>
      <c r="E6" s="1"/>
      <c r="F6" s="1"/>
    </row>
    <row r="7" spans="1:6" ht="15.75" customHeight="1" x14ac:dyDescent="0.25">
      <c r="A7" s="60" t="s">
        <v>37</v>
      </c>
      <c r="B7" s="60"/>
      <c r="C7" s="60"/>
      <c r="D7" s="60"/>
      <c r="E7" s="60"/>
      <c r="F7" s="60"/>
    </row>
    <row r="8" spans="1:6" ht="15.75" customHeight="1" x14ac:dyDescent="0.25">
      <c r="A8" s="2"/>
      <c r="B8" s="2"/>
      <c r="C8" s="2"/>
      <c r="D8" s="2"/>
      <c r="E8" s="2"/>
      <c r="F8" s="2"/>
    </row>
    <row r="9" spans="1:6" x14ac:dyDescent="0.25">
      <c r="A9" s="46" t="s">
        <v>1</v>
      </c>
      <c r="B9" s="47"/>
      <c r="C9" s="47"/>
      <c r="D9" s="47"/>
      <c r="E9" s="47"/>
      <c r="F9" s="48"/>
    </row>
    <row r="10" spans="1:6" x14ac:dyDescent="0.25">
      <c r="A10" s="55" t="s">
        <v>2</v>
      </c>
      <c r="B10" s="57" t="s">
        <v>3</v>
      </c>
      <c r="C10" s="57" t="s">
        <v>4</v>
      </c>
      <c r="D10" s="57" t="s">
        <v>5</v>
      </c>
      <c r="E10" s="3" t="s">
        <v>6</v>
      </c>
      <c r="F10" s="53" t="s">
        <v>7</v>
      </c>
    </row>
    <row r="11" spans="1:6" x14ac:dyDescent="0.25">
      <c r="A11" s="56"/>
      <c r="B11" s="58"/>
      <c r="C11" s="58"/>
      <c r="D11" s="58"/>
      <c r="E11" s="3" t="s">
        <v>8</v>
      </c>
      <c r="F11" s="54"/>
    </row>
    <row r="12" spans="1:6" x14ac:dyDescent="0.25">
      <c r="A12" s="4"/>
      <c r="B12" s="15" t="s">
        <v>9</v>
      </c>
      <c r="C12" s="15"/>
      <c r="D12" s="16"/>
      <c r="E12" s="17"/>
      <c r="F12" s="7"/>
    </row>
    <row r="13" spans="1:6" x14ac:dyDescent="0.25">
      <c r="A13" s="4">
        <v>1</v>
      </c>
      <c r="B13" s="18" t="s">
        <v>12</v>
      </c>
      <c r="C13" s="18" t="s">
        <v>13</v>
      </c>
      <c r="D13" s="19">
        <v>2000</v>
      </c>
      <c r="E13" s="20">
        <f>215116549.42/100000</f>
        <v>2151.1654942</v>
      </c>
      <c r="F13" s="8">
        <f>E13/$E$22</f>
        <v>0.1026312753745849</v>
      </c>
    </row>
    <row r="14" spans="1:6" x14ac:dyDescent="0.25">
      <c r="A14" s="4">
        <v>2</v>
      </c>
      <c r="B14" s="18" t="s">
        <v>10</v>
      </c>
      <c r="C14" s="18" t="s">
        <v>11</v>
      </c>
      <c r="D14" s="19">
        <v>250</v>
      </c>
      <c r="E14" s="20">
        <f>258747460.9/100000</f>
        <v>2587.4746089999999</v>
      </c>
      <c r="F14" s="8">
        <f>E14/$E$22</f>
        <v>0.12344741482560054</v>
      </c>
    </row>
    <row r="15" spans="1:6" x14ac:dyDescent="0.25">
      <c r="A15" s="4">
        <v>3</v>
      </c>
      <c r="B15" s="18" t="s">
        <v>10</v>
      </c>
      <c r="C15" s="18" t="s">
        <v>14</v>
      </c>
      <c r="D15" s="19">
        <v>2000</v>
      </c>
      <c r="E15" s="20">
        <f>207881202.36/100000</f>
        <v>2078.8120236</v>
      </c>
      <c r="F15" s="8">
        <f>E15/$E$22</f>
        <v>9.9179319220826914E-2</v>
      </c>
    </row>
    <row r="16" spans="1:6" x14ac:dyDescent="0.25">
      <c r="A16" s="4">
        <v>4</v>
      </c>
      <c r="B16" s="18" t="s">
        <v>15</v>
      </c>
      <c r="C16" s="18" t="s">
        <v>16</v>
      </c>
      <c r="D16" s="19">
        <v>50</v>
      </c>
      <c r="E16" s="20">
        <f>53769641.85/100000</f>
        <v>537.69641850000005</v>
      </c>
      <c r="F16" s="8">
        <f>E16/$E$22</f>
        <v>2.5653288574863545E-2</v>
      </c>
    </row>
    <row r="17" spans="1:8" x14ac:dyDescent="0.25">
      <c r="A17" s="4"/>
      <c r="B17" s="15" t="s">
        <v>17</v>
      </c>
      <c r="C17" s="15"/>
      <c r="D17" s="16"/>
      <c r="E17" s="17"/>
      <c r="F17" s="8"/>
    </row>
    <row r="18" spans="1:8" x14ac:dyDescent="0.25">
      <c r="A18" s="4">
        <v>5</v>
      </c>
      <c r="B18" s="18" t="s">
        <v>18</v>
      </c>
      <c r="C18" s="18" t="s">
        <v>20</v>
      </c>
      <c r="D18" s="19">
        <v>10</v>
      </c>
      <c r="E18" s="20">
        <f>10000000/100000</f>
        <v>100</v>
      </c>
      <c r="F18" s="8">
        <f>E18/$E$22</f>
        <v>4.7709613998225923E-3</v>
      </c>
    </row>
    <row r="19" spans="1:8" x14ac:dyDescent="0.25">
      <c r="A19" s="4">
        <v>6</v>
      </c>
      <c r="B19" s="18" t="s">
        <v>18</v>
      </c>
      <c r="C19" s="18" t="s">
        <v>19</v>
      </c>
      <c r="D19" s="19">
        <v>490</v>
      </c>
      <c r="E19" s="20">
        <v>4900</v>
      </c>
      <c r="F19" s="8">
        <f>E19/$E$22</f>
        <v>0.23377710859130701</v>
      </c>
      <c r="G19" s="44"/>
      <c r="H19" s="45"/>
    </row>
    <row r="20" spans="1:8" x14ac:dyDescent="0.25">
      <c r="A20" s="4"/>
      <c r="B20" s="21" t="s">
        <v>21</v>
      </c>
      <c r="C20" s="21"/>
      <c r="D20" s="21"/>
      <c r="E20" s="22">
        <f>SUM(E13:E19)</f>
        <v>12355.148545299999</v>
      </c>
      <c r="F20" s="11">
        <f>SUM(F13:F19)</f>
        <v>0.58945936798700549</v>
      </c>
    </row>
    <row r="21" spans="1:8" x14ac:dyDescent="0.25">
      <c r="A21" s="4"/>
      <c r="B21" s="23" t="s">
        <v>60</v>
      </c>
      <c r="C21" s="18"/>
      <c r="D21" s="19"/>
      <c r="E21" s="20">
        <v>8604.9874985000006</v>
      </c>
      <c r="F21" s="7">
        <f>E21/E22</f>
        <v>0.41054063201299468</v>
      </c>
    </row>
    <row r="22" spans="1:8" x14ac:dyDescent="0.25">
      <c r="A22" s="4"/>
      <c r="B22" s="9" t="s">
        <v>21</v>
      </c>
      <c r="C22" s="9"/>
      <c r="D22" s="9"/>
      <c r="E22" s="10">
        <f>E20+E21</f>
        <v>20960.136043799997</v>
      </c>
      <c r="F22" s="12">
        <f>F20+F21</f>
        <v>1.0000000000000002</v>
      </c>
    </row>
    <row r="23" spans="1:8" x14ac:dyDescent="0.25">
      <c r="A23" s="4"/>
      <c r="B23" s="13"/>
      <c r="C23" s="4"/>
      <c r="D23" s="5"/>
      <c r="E23" s="4"/>
      <c r="F23" s="14"/>
    </row>
    <row r="25" spans="1:8" x14ac:dyDescent="0.25">
      <c r="A25" s="46" t="s">
        <v>22</v>
      </c>
      <c r="B25" s="47"/>
      <c r="C25" s="47"/>
      <c r="D25" s="47"/>
      <c r="E25" s="47"/>
      <c r="F25" s="48"/>
    </row>
    <row r="26" spans="1:8" x14ac:dyDescent="0.25">
      <c r="A26" s="55" t="s">
        <v>2</v>
      </c>
      <c r="B26" s="57" t="s">
        <v>3</v>
      </c>
      <c r="C26" s="57" t="s">
        <v>4</v>
      </c>
      <c r="D26" s="57" t="s">
        <v>5</v>
      </c>
      <c r="E26" s="3" t="s">
        <v>6</v>
      </c>
      <c r="F26" s="53" t="s">
        <v>7</v>
      </c>
    </row>
    <row r="27" spans="1:8" x14ac:dyDescent="0.25">
      <c r="A27" s="56"/>
      <c r="B27" s="58"/>
      <c r="C27" s="58"/>
      <c r="D27" s="58"/>
      <c r="E27" s="3" t="s">
        <v>8</v>
      </c>
      <c r="F27" s="54"/>
    </row>
    <row r="28" spans="1:8" x14ac:dyDescent="0.25">
      <c r="A28" s="4"/>
      <c r="B28" s="15" t="s">
        <v>9</v>
      </c>
      <c r="C28" s="15"/>
      <c r="D28" s="16"/>
      <c r="E28" s="17"/>
      <c r="F28" s="25"/>
    </row>
    <row r="29" spans="1:8" x14ac:dyDescent="0.25">
      <c r="A29" s="4">
        <v>1</v>
      </c>
      <c r="B29" s="29" t="s">
        <v>12</v>
      </c>
      <c r="C29" s="29" t="s">
        <v>13</v>
      </c>
      <c r="D29" s="32">
        <v>1200</v>
      </c>
      <c r="E29" s="30">
        <f>129069710.56/100000</f>
        <v>1290.6971056</v>
      </c>
      <c r="F29" s="26">
        <f>E29/E43</f>
        <v>3.5691411234792123E-2</v>
      </c>
    </row>
    <row r="30" spans="1:8" x14ac:dyDescent="0.25">
      <c r="A30" s="4">
        <v>2</v>
      </c>
      <c r="B30" s="29" t="s">
        <v>10</v>
      </c>
      <c r="C30" s="29" t="s">
        <v>11</v>
      </c>
      <c r="D30" s="32">
        <v>250</v>
      </c>
      <c r="E30" s="30">
        <f>258726434.59/100000</f>
        <v>2587.2643459000001</v>
      </c>
      <c r="F30" s="26">
        <f t="shared" ref="F30:F35" si="0">E30/$E$43</f>
        <v>7.1545148231896949E-2</v>
      </c>
    </row>
    <row r="31" spans="1:8" x14ac:dyDescent="0.25">
      <c r="A31" s="4">
        <v>3</v>
      </c>
      <c r="B31" s="29" t="s">
        <v>10</v>
      </c>
      <c r="C31" s="29" t="s">
        <v>14</v>
      </c>
      <c r="D31" s="32">
        <v>2000</v>
      </c>
      <c r="E31" s="30">
        <f>207881202.36/100000</f>
        <v>2078.8120236</v>
      </c>
      <c r="F31" s="26">
        <f t="shared" si="0"/>
        <v>5.7485009063878684E-2</v>
      </c>
    </row>
    <row r="32" spans="1:8" x14ac:dyDescent="0.25">
      <c r="A32" s="4">
        <v>4</v>
      </c>
      <c r="B32" s="29" t="s">
        <v>29</v>
      </c>
      <c r="C32" s="29" t="s">
        <v>30</v>
      </c>
      <c r="D32" s="32">
        <v>210</v>
      </c>
      <c r="E32" s="30">
        <f>210000000/100000</f>
        <v>2100</v>
      </c>
      <c r="F32" s="26">
        <f t="shared" si="0"/>
        <v>5.8070916303961884E-2</v>
      </c>
    </row>
    <row r="33" spans="1:8" x14ac:dyDescent="0.25">
      <c r="A33" s="4">
        <v>5</v>
      </c>
      <c r="B33" s="29" t="s">
        <v>25</v>
      </c>
      <c r="C33" s="29" t="s">
        <v>26</v>
      </c>
      <c r="D33" s="32">
        <v>400</v>
      </c>
      <c r="E33" s="30">
        <f>400000000/100000</f>
        <v>4000</v>
      </c>
      <c r="F33" s="26">
        <f t="shared" si="0"/>
        <v>0.11061126915040359</v>
      </c>
    </row>
    <row r="34" spans="1:8" x14ac:dyDescent="0.25">
      <c r="A34" s="4">
        <v>6</v>
      </c>
      <c r="B34" s="29" t="s">
        <v>27</v>
      </c>
      <c r="C34" s="29" t="s">
        <v>28</v>
      </c>
      <c r="D34" s="32">
        <v>360</v>
      </c>
      <c r="E34" s="30">
        <f>360000000/100000</f>
        <v>3600</v>
      </c>
      <c r="F34" s="26">
        <f t="shared" si="0"/>
        <v>9.9550142235363237E-2</v>
      </c>
    </row>
    <row r="35" spans="1:8" x14ac:dyDescent="0.25">
      <c r="A35" s="4">
        <v>7</v>
      </c>
      <c r="B35" s="29" t="s">
        <v>23</v>
      </c>
      <c r="C35" s="29" t="s">
        <v>24</v>
      </c>
      <c r="D35" s="32">
        <v>500</v>
      </c>
      <c r="E35" s="30">
        <f>504726027.4/100000</f>
        <v>5047.2602740000002</v>
      </c>
      <c r="F35" s="26">
        <f t="shared" si="0"/>
        <v>0.13957096615988845</v>
      </c>
    </row>
    <row r="36" spans="1:8" x14ac:dyDescent="0.25">
      <c r="A36" s="4"/>
      <c r="B36" s="15" t="s">
        <v>17</v>
      </c>
      <c r="C36" s="15"/>
      <c r="D36" s="35"/>
      <c r="E36" s="17"/>
      <c r="F36" s="25"/>
    </row>
    <row r="37" spans="1:8" x14ac:dyDescent="0.25">
      <c r="A37" s="4">
        <v>8</v>
      </c>
      <c r="B37" s="29" t="s">
        <v>29</v>
      </c>
      <c r="C37" s="29" t="s">
        <v>32</v>
      </c>
      <c r="D37" s="32">
        <v>60</v>
      </c>
      <c r="E37" s="30">
        <f>60000000/100000</f>
        <v>600</v>
      </c>
      <c r="F37" s="26">
        <f>E37/$E$43</f>
        <v>1.6591690372560537E-2</v>
      </c>
    </row>
    <row r="38" spans="1:8" x14ac:dyDescent="0.25">
      <c r="A38" s="4">
        <v>9</v>
      </c>
      <c r="B38" s="29" t="s">
        <v>18</v>
      </c>
      <c r="C38" s="29" t="s">
        <v>20</v>
      </c>
      <c r="D38" s="32">
        <v>10</v>
      </c>
      <c r="E38" s="30">
        <f>10000000/100000</f>
        <v>100</v>
      </c>
      <c r="F38" s="26">
        <f>E38/$E$43</f>
        <v>2.7652817287600897E-3</v>
      </c>
    </row>
    <row r="39" spans="1:8" x14ac:dyDescent="0.25">
      <c r="A39" s="4">
        <v>10</v>
      </c>
      <c r="B39" s="29" t="s">
        <v>18</v>
      </c>
      <c r="C39" s="29" t="s">
        <v>19</v>
      </c>
      <c r="D39" s="32">
        <v>740</v>
      </c>
      <c r="E39" s="30">
        <v>7400</v>
      </c>
      <c r="F39" s="26">
        <f>E39/$E$43</f>
        <v>0.20463084792824665</v>
      </c>
      <c r="G39" s="44"/>
      <c r="H39" s="45"/>
    </row>
    <row r="40" spans="1:8" x14ac:dyDescent="0.25">
      <c r="A40" s="4">
        <v>11</v>
      </c>
      <c r="B40" s="29" t="s">
        <v>23</v>
      </c>
      <c r="C40" s="29" t="s">
        <v>31</v>
      </c>
      <c r="D40" s="32">
        <v>200</v>
      </c>
      <c r="E40" s="30">
        <f>201890410.96/100000</f>
        <v>2018.9041096000001</v>
      </c>
      <c r="F40" s="26">
        <f>E40/$E$43</f>
        <v>5.5828386463955382E-2</v>
      </c>
    </row>
    <row r="41" spans="1:8" x14ac:dyDescent="0.25">
      <c r="A41" s="4"/>
      <c r="B41" s="21" t="s">
        <v>21</v>
      </c>
      <c r="C41" s="21"/>
      <c r="D41" s="21"/>
      <c r="E41" s="22">
        <f>SUM(E29:E40)</f>
        <v>30822.937858700003</v>
      </c>
      <c r="F41" s="27">
        <f>SUM(F29:F40)</f>
        <v>0.85234106887370753</v>
      </c>
    </row>
    <row r="42" spans="1:8" x14ac:dyDescent="0.25">
      <c r="A42" s="4"/>
      <c r="B42" s="31" t="s">
        <v>60</v>
      </c>
      <c r="C42" s="29"/>
      <c r="D42" s="32"/>
      <c r="E42" s="30">
        <v>5339.7427680000001</v>
      </c>
      <c r="F42" s="25">
        <f>E42/E43</f>
        <v>0.14765893112629228</v>
      </c>
    </row>
    <row r="43" spans="1:8" x14ac:dyDescent="0.25">
      <c r="A43" s="4"/>
      <c r="B43" s="21" t="s">
        <v>21</v>
      </c>
      <c r="C43" s="21"/>
      <c r="D43" s="21"/>
      <c r="E43" s="22">
        <f>E41+E42</f>
        <v>36162.680626700007</v>
      </c>
      <c r="F43" s="28">
        <f>F41+F42</f>
        <v>0.99999999999999978</v>
      </c>
    </row>
    <row r="44" spans="1:8" x14ac:dyDescent="0.25">
      <c r="A44" s="4"/>
      <c r="B44" s="13"/>
      <c r="C44" s="4"/>
      <c r="D44" s="5"/>
      <c r="E44" s="4"/>
      <c r="F44" s="14"/>
    </row>
    <row r="46" spans="1:8" x14ac:dyDescent="0.25">
      <c r="A46" s="46" t="s">
        <v>33</v>
      </c>
      <c r="B46" s="47"/>
      <c r="C46" s="47"/>
      <c r="D46" s="47"/>
      <c r="E46" s="47"/>
      <c r="F46" s="48"/>
    </row>
    <row r="47" spans="1:8" x14ac:dyDescent="0.25">
      <c r="A47" s="49" t="s">
        <v>2</v>
      </c>
      <c r="B47" s="51" t="s">
        <v>3</v>
      </c>
      <c r="C47" s="51" t="s">
        <v>4</v>
      </c>
      <c r="D47" s="51" t="s">
        <v>5</v>
      </c>
      <c r="E47" s="33" t="s">
        <v>6</v>
      </c>
      <c r="F47" s="53" t="s">
        <v>7</v>
      </c>
    </row>
    <row r="48" spans="1:8" x14ac:dyDescent="0.25">
      <c r="A48" s="50"/>
      <c r="B48" s="52"/>
      <c r="C48" s="52"/>
      <c r="D48" s="52"/>
      <c r="E48" s="33" t="s">
        <v>8</v>
      </c>
      <c r="F48" s="54"/>
    </row>
    <row r="49" spans="1:6" x14ac:dyDescent="0.25">
      <c r="A49" s="15"/>
      <c r="B49" s="15" t="s">
        <v>9</v>
      </c>
      <c r="C49" s="15"/>
      <c r="D49" s="16"/>
      <c r="E49" s="17"/>
      <c r="F49" s="7"/>
    </row>
    <row r="50" spans="1:6" x14ac:dyDescent="0.25">
      <c r="A50" s="15">
        <v>1</v>
      </c>
      <c r="B50" s="29" t="s">
        <v>10</v>
      </c>
      <c r="C50" s="31" t="s">
        <v>35</v>
      </c>
      <c r="D50" s="32">
        <v>500</v>
      </c>
      <c r="E50" s="30">
        <f>518746878.36/100000</f>
        <v>5187.4687836000003</v>
      </c>
      <c r="F50" s="8">
        <f>E50/$E$62</f>
        <v>0.1812562909733017</v>
      </c>
    </row>
    <row r="51" spans="1:6" x14ac:dyDescent="0.25">
      <c r="A51" s="15">
        <v>2</v>
      </c>
      <c r="B51" s="29" t="s">
        <v>29</v>
      </c>
      <c r="C51" s="31" t="s">
        <v>30</v>
      </c>
      <c r="D51" s="32">
        <v>210</v>
      </c>
      <c r="E51" s="30">
        <f>210000000/100000</f>
        <v>2100</v>
      </c>
      <c r="F51" s="8">
        <f>E51/$E$62</f>
        <v>7.3376482234901896E-2</v>
      </c>
    </row>
    <row r="52" spans="1:6" x14ac:dyDescent="0.25">
      <c r="A52" s="15">
        <v>3</v>
      </c>
      <c r="B52" s="29" t="s">
        <v>23</v>
      </c>
      <c r="C52" s="31" t="s">
        <v>24</v>
      </c>
      <c r="D52" s="32">
        <v>250</v>
      </c>
      <c r="E52" s="30">
        <f>252363013.7/100000</f>
        <v>2523.6301370000001</v>
      </c>
      <c r="F52" s="8">
        <f>E52/$E$62</f>
        <v>8.8178619959544541E-2</v>
      </c>
    </row>
    <row r="53" spans="1:6" x14ac:dyDescent="0.25">
      <c r="A53" s="15">
        <v>4</v>
      </c>
      <c r="B53" s="29" t="s">
        <v>25</v>
      </c>
      <c r="C53" s="31" t="s">
        <v>36</v>
      </c>
      <c r="D53" s="32">
        <v>478</v>
      </c>
      <c r="E53" s="30">
        <f>478000000/100000</f>
        <v>4780</v>
      </c>
      <c r="F53" s="8">
        <f>E53/$E$62</f>
        <v>0.16701885003944336</v>
      </c>
    </row>
    <row r="54" spans="1:6" x14ac:dyDescent="0.25">
      <c r="A54" s="15">
        <v>5</v>
      </c>
      <c r="B54" s="29" t="s">
        <v>27</v>
      </c>
      <c r="C54" s="31" t="s">
        <v>34</v>
      </c>
      <c r="D54" s="32">
        <v>610</v>
      </c>
      <c r="E54" s="30">
        <f>610000000/100000</f>
        <v>6100</v>
      </c>
      <c r="F54" s="8">
        <f>E54/$E$62</f>
        <v>0.21314121030138169</v>
      </c>
    </row>
    <row r="55" spans="1:6" x14ac:dyDescent="0.25">
      <c r="A55" s="15"/>
      <c r="B55" s="15" t="s">
        <v>17</v>
      </c>
      <c r="C55" s="15"/>
      <c r="D55" s="16"/>
      <c r="E55" s="17"/>
      <c r="F55" s="8"/>
    </row>
    <row r="56" spans="1:6" x14ac:dyDescent="0.25">
      <c r="A56" s="15">
        <v>6</v>
      </c>
      <c r="B56" s="29" t="s">
        <v>29</v>
      </c>
      <c r="C56" s="29" t="s">
        <v>32</v>
      </c>
      <c r="D56" s="32">
        <v>60</v>
      </c>
      <c r="E56" s="30">
        <f>60000000/100000</f>
        <v>600</v>
      </c>
      <c r="F56" s="8">
        <f>E56/$E$62</f>
        <v>2.0964709209971972E-2</v>
      </c>
    </row>
    <row r="57" spans="1:6" x14ac:dyDescent="0.25">
      <c r="A57" s="15">
        <v>7</v>
      </c>
      <c r="B57" s="29" t="s">
        <v>18</v>
      </c>
      <c r="C57" s="29" t="s">
        <v>20</v>
      </c>
      <c r="D57" s="32">
        <v>10</v>
      </c>
      <c r="E57" s="30">
        <f>10000000/100000</f>
        <v>100</v>
      </c>
      <c r="F57" s="8">
        <f t="shared" ref="F57:F59" si="1">E57/$E$62</f>
        <v>3.4941182016619949E-3</v>
      </c>
    </row>
    <row r="58" spans="1:6" x14ac:dyDescent="0.25">
      <c r="A58" s="15">
        <v>8</v>
      </c>
      <c r="B58" s="29" t="s">
        <v>18</v>
      </c>
      <c r="C58" s="29" t="s">
        <v>19</v>
      </c>
      <c r="D58" s="32">
        <v>240</v>
      </c>
      <c r="E58" s="30">
        <f>240000000/100000</f>
        <v>2400</v>
      </c>
      <c r="F58" s="8">
        <f t="shared" si="1"/>
        <v>8.3858836839887888E-2</v>
      </c>
    </row>
    <row r="59" spans="1:6" x14ac:dyDescent="0.25">
      <c r="A59" s="15">
        <v>9</v>
      </c>
      <c r="B59" s="29" t="s">
        <v>23</v>
      </c>
      <c r="C59" s="29" t="s">
        <v>31</v>
      </c>
      <c r="D59" s="32">
        <v>300</v>
      </c>
      <c r="E59" s="30">
        <f>302835616.44/100000</f>
        <v>3028.3561644000001</v>
      </c>
      <c r="F59" s="8">
        <f t="shared" si="1"/>
        <v>0.10581434395145345</v>
      </c>
    </row>
    <row r="60" spans="1:6" x14ac:dyDescent="0.25">
      <c r="A60" s="15"/>
      <c r="B60" s="21" t="s">
        <v>21</v>
      </c>
      <c r="C60" s="21"/>
      <c r="D60" s="21"/>
      <c r="E60" s="22">
        <f>SUM(E50:E59)</f>
        <v>26819.455085000001</v>
      </c>
      <c r="F60" s="34">
        <f>SUM(F50:F59)</f>
        <v>0.93710346171154857</v>
      </c>
    </row>
    <row r="61" spans="1:6" x14ac:dyDescent="0.25">
      <c r="A61" s="15"/>
      <c r="B61" s="23" t="s">
        <v>60</v>
      </c>
      <c r="C61" s="18"/>
      <c r="D61" s="19"/>
      <c r="E61" s="20">
        <v>1800.0689919000001</v>
      </c>
      <c r="F61" s="7">
        <f>E61/E62</f>
        <v>6.2896538288451487E-2</v>
      </c>
    </row>
    <row r="62" spans="1:6" x14ac:dyDescent="0.25">
      <c r="A62" s="4"/>
      <c r="B62" s="9" t="s">
        <v>21</v>
      </c>
      <c r="C62" s="9"/>
      <c r="D62" s="9"/>
      <c r="E62" s="10">
        <f>E60+E61</f>
        <v>28619.524076900001</v>
      </c>
      <c r="F62" s="12">
        <f>F60+F61</f>
        <v>1</v>
      </c>
    </row>
  </sheetData>
  <mergeCells count="20">
    <mergeCell ref="A5:F5"/>
    <mergeCell ref="A7:F7"/>
    <mergeCell ref="A9:F9"/>
    <mergeCell ref="A10:A11"/>
    <mergeCell ref="B10:B11"/>
    <mergeCell ref="C10:C11"/>
    <mergeCell ref="D10:D11"/>
    <mergeCell ref="F10:F11"/>
    <mergeCell ref="A25:F25"/>
    <mergeCell ref="A26:A27"/>
    <mergeCell ref="B26:B27"/>
    <mergeCell ref="C26:C27"/>
    <mergeCell ref="D26:D27"/>
    <mergeCell ref="F26:F27"/>
    <mergeCell ref="A46:F46"/>
    <mergeCell ref="A47:A48"/>
    <mergeCell ref="B47:B48"/>
    <mergeCell ref="C47:C48"/>
    <mergeCell ref="D47:D48"/>
    <mergeCell ref="F47:F4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9"/>
  <sheetViews>
    <sheetView topLeftCell="A3" workbookViewId="0">
      <selection activeCell="F17" sqref="F17"/>
    </sheetView>
  </sheetViews>
  <sheetFormatPr defaultRowHeight="15" x14ac:dyDescent="0.25"/>
  <cols>
    <col min="1" max="1" width="7.42578125" bestFit="1" customWidth="1"/>
    <col min="2" max="2" width="48" bestFit="1" customWidth="1"/>
    <col min="3" max="3" width="15.140625" bestFit="1" customWidth="1"/>
    <col min="4" max="4" width="10.28515625" customWidth="1"/>
    <col min="5" max="5" width="25" customWidth="1"/>
    <col min="6" max="6" width="19.7109375" customWidth="1"/>
    <col min="257" max="257" width="7.42578125" bestFit="1" customWidth="1"/>
    <col min="258" max="258" width="48" bestFit="1" customWidth="1"/>
    <col min="259" max="259" width="15.140625" bestFit="1" customWidth="1"/>
    <col min="260" max="260" width="9" bestFit="1" customWidth="1"/>
    <col min="261" max="261" width="25" customWidth="1"/>
    <col min="262" max="262" width="19.7109375" customWidth="1"/>
    <col min="513" max="513" width="7.42578125" bestFit="1" customWidth="1"/>
    <col min="514" max="514" width="48" bestFit="1" customWidth="1"/>
    <col min="515" max="515" width="15.140625" bestFit="1" customWidth="1"/>
    <col min="516" max="516" width="9" bestFit="1" customWidth="1"/>
    <col min="517" max="517" width="25" customWidth="1"/>
    <col min="518" max="518" width="19.7109375" customWidth="1"/>
    <col min="769" max="769" width="7.42578125" bestFit="1" customWidth="1"/>
    <col min="770" max="770" width="48" bestFit="1" customWidth="1"/>
    <col min="771" max="771" width="15.140625" bestFit="1" customWidth="1"/>
    <col min="772" max="772" width="9" bestFit="1" customWidth="1"/>
    <col min="773" max="773" width="25" customWidth="1"/>
    <col min="774" max="774" width="19.7109375" customWidth="1"/>
    <col min="1025" max="1025" width="7.42578125" bestFit="1" customWidth="1"/>
    <col min="1026" max="1026" width="48" bestFit="1" customWidth="1"/>
    <col min="1027" max="1027" width="15.140625" bestFit="1" customWidth="1"/>
    <col min="1028" max="1028" width="9" bestFit="1" customWidth="1"/>
    <col min="1029" max="1029" width="25" customWidth="1"/>
    <col min="1030" max="1030" width="19.7109375" customWidth="1"/>
    <col min="1281" max="1281" width="7.42578125" bestFit="1" customWidth="1"/>
    <col min="1282" max="1282" width="48" bestFit="1" customWidth="1"/>
    <col min="1283" max="1283" width="15.140625" bestFit="1" customWidth="1"/>
    <col min="1284" max="1284" width="9" bestFit="1" customWidth="1"/>
    <col min="1285" max="1285" width="25" customWidth="1"/>
    <col min="1286" max="1286" width="19.7109375" customWidth="1"/>
    <col min="1537" max="1537" width="7.42578125" bestFit="1" customWidth="1"/>
    <col min="1538" max="1538" width="48" bestFit="1" customWidth="1"/>
    <col min="1539" max="1539" width="15.140625" bestFit="1" customWidth="1"/>
    <col min="1540" max="1540" width="9" bestFit="1" customWidth="1"/>
    <col min="1541" max="1541" width="25" customWidth="1"/>
    <col min="1542" max="1542" width="19.7109375" customWidth="1"/>
    <col min="1793" max="1793" width="7.42578125" bestFit="1" customWidth="1"/>
    <col min="1794" max="1794" width="48" bestFit="1" customWidth="1"/>
    <col min="1795" max="1795" width="15.140625" bestFit="1" customWidth="1"/>
    <col min="1796" max="1796" width="9" bestFit="1" customWidth="1"/>
    <col min="1797" max="1797" width="25" customWidth="1"/>
    <col min="1798" max="1798" width="19.7109375" customWidth="1"/>
    <col min="2049" max="2049" width="7.42578125" bestFit="1" customWidth="1"/>
    <col min="2050" max="2050" width="48" bestFit="1" customWidth="1"/>
    <col min="2051" max="2051" width="15.140625" bestFit="1" customWidth="1"/>
    <col min="2052" max="2052" width="9" bestFit="1" customWidth="1"/>
    <col min="2053" max="2053" width="25" customWidth="1"/>
    <col min="2054" max="2054" width="19.7109375" customWidth="1"/>
    <col min="2305" max="2305" width="7.42578125" bestFit="1" customWidth="1"/>
    <col min="2306" max="2306" width="48" bestFit="1" customWidth="1"/>
    <col min="2307" max="2307" width="15.140625" bestFit="1" customWidth="1"/>
    <col min="2308" max="2308" width="9" bestFit="1" customWidth="1"/>
    <col min="2309" max="2309" width="25" customWidth="1"/>
    <col min="2310" max="2310" width="19.7109375" customWidth="1"/>
    <col min="2561" max="2561" width="7.42578125" bestFit="1" customWidth="1"/>
    <col min="2562" max="2562" width="48" bestFit="1" customWidth="1"/>
    <col min="2563" max="2563" width="15.140625" bestFit="1" customWidth="1"/>
    <col min="2564" max="2564" width="9" bestFit="1" customWidth="1"/>
    <col min="2565" max="2565" width="25" customWidth="1"/>
    <col min="2566" max="2566" width="19.7109375" customWidth="1"/>
    <col min="2817" max="2817" width="7.42578125" bestFit="1" customWidth="1"/>
    <col min="2818" max="2818" width="48" bestFit="1" customWidth="1"/>
    <col min="2819" max="2819" width="15.140625" bestFit="1" customWidth="1"/>
    <col min="2820" max="2820" width="9" bestFit="1" customWidth="1"/>
    <col min="2821" max="2821" width="25" customWidth="1"/>
    <col min="2822" max="2822" width="19.7109375" customWidth="1"/>
    <col min="3073" max="3073" width="7.42578125" bestFit="1" customWidth="1"/>
    <col min="3074" max="3074" width="48" bestFit="1" customWidth="1"/>
    <col min="3075" max="3075" width="15.140625" bestFit="1" customWidth="1"/>
    <col min="3076" max="3076" width="9" bestFit="1" customWidth="1"/>
    <col min="3077" max="3077" width="25" customWidth="1"/>
    <col min="3078" max="3078" width="19.7109375" customWidth="1"/>
    <col min="3329" max="3329" width="7.42578125" bestFit="1" customWidth="1"/>
    <col min="3330" max="3330" width="48" bestFit="1" customWidth="1"/>
    <col min="3331" max="3331" width="15.140625" bestFit="1" customWidth="1"/>
    <col min="3332" max="3332" width="9" bestFit="1" customWidth="1"/>
    <col min="3333" max="3333" width="25" customWidth="1"/>
    <col min="3334" max="3334" width="19.7109375" customWidth="1"/>
    <col min="3585" max="3585" width="7.42578125" bestFit="1" customWidth="1"/>
    <col min="3586" max="3586" width="48" bestFit="1" customWidth="1"/>
    <col min="3587" max="3587" width="15.140625" bestFit="1" customWidth="1"/>
    <col min="3588" max="3588" width="9" bestFit="1" customWidth="1"/>
    <col min="3589" max="3589" width="25" customWidth="1"/>
    <col min="3590" max="3590" width="19.7109375" customWidth="1"/>
    <col min="3841" max="3841" width="7.42578125" bestFit="1" customWidth="1"/>
    <col min="3842" max="3842" width="48" bestFit="1" customWidth="1"/>
    <col min="3843" max="3843" width="15.140625" bestFit="1" customWidth="1"/>
    <col min="3844" max="3844" width="9" bestFit="1" customWidth="1"/>
    <col min="3845" max="3845" width="25" customWidth="1"/>
    <col min="3846" max="3846" width="19.7109375" customWidth="1"/>
    <col min="4097" max="4097" width="7.42578125" bestFit="1" customWidth="1"/>
    <col min="4098" max="4098" width="48" bestFit="1" customWidth="1"/>
    <col min="4099" max="4099" width="15.140625" bestFit="1" customWidth="1"/>
    <col min="4100" max="4100" width="9" bestFit="1" customWidth="1"/>
    <col min="4101" max="4101" width="25" customWidth="1"/>
    <col min="4102" max="4102" width="19.7109375" customWidth="1"/>
    <col min="4353" max="4353" width="7.42578125" bestFit="1" customWidth="1"/>
    <col min="4354" max="4354" width="48" bestFit="1" customWidth="1"/>
    <col min="4355" max="4355" width="15.140625" bestFit="1" customWidth="1"/>
    <col min="4356" max="4356" width="9" bestFit="1" customWidth="1"/>
    <col min="4357" max="4357" width="25" customWidth="1"/>
    <col min="4358" max="4358" width="19.7109375" customWidth="1"/>
    <col min="4609" max="4609" width="7.42578125" bestFit="1" customWidth="1"/>
    <col min="4610" max="4610" width="48" bestFit="1" customWidth="1"/>
    <col min="4611" max="4611" width="15.140625" bestFit="1" customWidth="1"/>
    <col min="4612" max="4612" width="9" bestFit="1" customWidth="1"/>
    <col min="4613" max="4613" width="25" customWidth="1"/>
    <col min="4614" max="4614" width="19.7109375" customWidth="1"/>
    <col min="4865" max="4865" width="7.42578125" bestFit="1" customWidth="1"/>
    <col min="4866" max="4866" width="48" bestFit="1" customWidth="1"/>
    <col min="4867" max="4867" width="15.140625" bestFit="1" customWidth="1"/>
    <col min="4868" max="4868" width="9" bestFit="1" customWidth="1"/>
    <col min="4869" max="4869" width="25" customWidth="1"/>
    <col min="4870" max="4870" width="19.7109375" customWidth="1"/>
    <col min="5121" max="5121" width="7.42578125" bestFit="1" customWidth="1"/>
    <col min="5122" max="5122" width="48" bestFit="1" customWidth="1"/>
    <col min="5123" max="5123" width="15.140625" bestFit="1" customWidth="1"/>
    <col min="5124" max="5124" width="9" bestFit="1" customWidth="1"/>
    <col min="5125" max="5125" width="25" customWidth="1"/>
    <col min="5126" max="5126" width="19.7109375" customWidth="1"/>
    <col min="5377" max="5377" width="7.42578125" bestFit="1" customWidth="1"/>
    <col min="5378" max="5378" width="48" bestFit="1" customWidth="1"/>
    <col min="5379" max="5379" width="15.140625" bestFit="1" customWidth="1"/>
    <col min="5380" max="5380" width="9" bestFit="1" customWidth="1"/>
    <col min="5381" max="5381" width="25" customWidth="1"/>
    <col min="5382" max="5382" width="19.7109375" customWidth="1"/>
    <col min="5633" max="5633" width="7.42578125" bestFit="1" customWidth="1"/>
    <col min="5634" max="5634" width="48" bestFit="1" customWidth="1"/>
    <col min="5635" max="5635" width="15.140625" bestFit="1" customWidth="1"/>
    <col min="5636" max="5636" width="9" bestFit="1" customWidth="1"/>
    <col min="5637" max="5637" width="25" customWidth="1"/>
    <col min="5638" max="5638" width="19.7109375" customWidth="1"/>
    <col min="5889" max="5889" width="7.42578125" bestFit="1" customWidth="1"/>
    <col min="5890" max="5890" width="48" bestFit="1" customWidth="1"/>
    <col min="5891" max="5891" width="15.140625" bestFit="1" customWidth="1"/>
    <col min="5892" max="5892" width="9" bestFit="1" customWidth="1"/>
    <col min="5893" max="5893" width="25" customWidth="1"/>
    <col min="5894" max="5894" width="19.7109375" customWidth="1"/>
    <col min="6145" max="6145" width="7.42578125" bestFit="1" customWidth="1"/>
    <col min="6146" max="6146" width="48" bestFit="1" customWidth="1"/>
    <col min="6147" max="6147" width="15.140625" bestFit="1" customWidth="1"/>
    <col min="6148" max="6148" width="9" bestFit="1" customWidth="1"/>
    <col min="6149" max="6149" width="25" customWidth="1"/>
    <col min="6150" max="6150" width="19.7109375" customWidth="1"/>
    <col min="6401" max="6401" width="7.42578125" bestFit="1" customWidth="1"/>
    <col min="6402" max="6402" width="48" bestFit="1" customWidth="1"/>
    <col min="6403" max="6403" width="15.140625" bestFit="1" customWidth="1"/>
    <col min="6404" max="6404" width="9" bestFit="1" customWidth="1"/>
    <col min="6405" max="6405" width="25" customWidth="1"/>
    <col min="6406" max="6406" width="19.7109375" customWidth="1"/>
    <col min="6657" max="6657" width="7.42578125" bestFit="1" customWidth="1"/>
    <col min="6658" max="6658" width="48" bestFit="1" customWidth="1"/>
    <col min="6659" max="6659" width="15.140625" bestFit="1" customWidth="1"/>
    <col min="6660" max="6660" width="9" bestFit="1" customWidth="1"/>
    <col min="6661" max="6661" width="25" customWidth="1"/>
    <col min="6662" max="6662" width="19.7109375" customWidth="1"/>
    <col min="6913" max="6913" width="7.42578125" bestFit="1" customWidth="1"/>
    <col min="6914" max="6914" width="48" bestFit="1" customWidth="1"/>
    <col min="6915" max="6915" width="15.140625" bestFit="1" customWidth="1"/>
    <col min="6916" max="6916" width="9" bestFit="1" customWidth="1"/>
    <col min="6917" max="6917" width="25" customWidth="1"/>
    <col min="6918" max="6918" width="19.7109375" customWidth="1"/>
    <col min="7169" max="7169" width="7.42578125" bestFit="1" customWidth="1"/>
    <col min="7170" max="7170" width="48" bestFit="1" customWidth="1"/>
    <col min="7171" max="7171" width="15.140625" bestFit="1" customWidth="1"/>
    <col min="7172" max="7172" width="9" bestFit="1" customWidth="1"/>
    <col min="7173" max="7173" width="25" customWidth="1"/>
    <col min="7174" max="7174" width="19.7109375" customWidth="1"/>
    <col min="7425" max="7425" width="7.42578125" bestFit="1" customWidth="1"/>
    <col min="7426" max="7426" width="48" bestFit="1" customWidth="1"/>
    <col min="7427" max="7427" width="15.140625" bestFit="1" customWidth="1"/>
    <col min="7428" max="7428" width="9" bestFit="1" customWidth="1"/>
    <col min="7429" max="7429" width="25" customWidth="1"/>
    <col min="7430" max="7430" width="19.7109375" customWidth="1"/>
    <col min="7681" max="7681" width="7.42578125" bestFit="1" customWidth="1"/>
    <col min="7682" max="7682" width="48" bestFit="1" customWidth="1"/>
    <col min="7683" max="7683" width="15.140625" bestFit="1" customWidth="1"/>
    <col min="7684" max="7684" width="9" bestFit="1" customWidth="1"/>
    <col min="7685" max="7685" width="25" customWidth="1"/>
    <col min="7686" max="7686" width="19.7109375" customWidth="1"/>
    <col min="7937" max="7937" width="7.42578125" bestFit="1" customWidth="1"/>
    <col min="7938" max="7938" width="48" bestFit="1" customWidth="1"/>
    <col min="7939" max="7939" width="15.140625" bestFit="1" customWidth="1"/>
    <col min="7940" max="7940" width="9" bestFit="1" customWidth="1"/>
    <col min="7941" max="7941" width="25" customWidth="1"/>
    <col min="7942" max="7942" width="19.7109375" customWidth="1"/>
    <col min="8193" max="8193" width="7.42578125" bestFit="1" customWidth="1"/>
    <col min="8194" max="8194" width="48" bestFit="1" customWidth="1"/>
    <col min="8195" max="8195" width="15.140625" bestFit="1" customWidth="1"/>
    <col min="8196" max="8196" width="9" bestFit="1" customWidth="1"/>
    <col min="8197" max="8197" width="25" customWidth="1"/>
    <col min="8198" max="8198" width="19.7109375" customWidth="1"/>
    <col min="8449" max="8449" width="7.42578125" bestFit="1" customWidth="1"/>
    <col min="8450" max="8450" width="48" bestFit="1" customWidth="1"/>
    <col min="8451" max="8451" width="15.140625" bestFit="1" customWidth="1"/>
    <col min="8452" max="8452" width="9" bestFit="1" customWidth="1"/>
    <col min="8453" max="8453" width="25" customWidth="1"/>
    <col min="8454" max="8454" width="19.7109375" customWidth="1"/>
    <col min="8705" max="8705" width="7.42578125" bestFit="1" customWidth="1"/>
    <col min="8706" max="8706" width="48" bestFit="1" customWidth="1"/>
    <col min="8707" max="8707" width="15.140625" bestFit="1" customWidth="1"/>
    <col min="8708" max="8708" width="9" bestFit="1" customWidth="1"/>
    <col min="8709" max="8709" width="25" customWidth="1"/>
    <col min="8710" max="8710" width="19.7109375" customWidth="1"/>
    <col min="8961" max="8961" width="7.42578125" bestFit="1" customWidth="1"/>
    <col min="8962" max="8962" width="48" bestFit="1" customWidth="1"/>
    <col min="8963" max="8963" width="15.140625" bestFit="1" customWidth="1"/>
    <col min="8964" max="8964" width="9" bestFit="1" customWidth="1"/>
    <col min="8965" max="8965" width="25" customWidth="1"/>
    <col min="8966" max="8966" width="19.7109375" customWidth="1"/>
    <col min="9217" max="9217" width="7.42578125" bestFit="1" customWidth="1"/>
    <col min="9218" max="9218" width="48" bestFit="1" customWidth="1"/>
    <col min="9219" max="9219" width="15.140625" bestFit="1" customWidth="1"/>
    <col min="9220" max="9220" width="9" bestFit="1" customWidth="1"/>
    <col min="9221" max="9221" width="25" customWidth="1"/>
    <col min="9222" max="9222" width="19.7109375" customWidth="1"/>
    <col min="9473" max="9473" width="7.42578125" bestFit="1" customWidth="1"/>
    <col min="9474" max="9474" width="48" bestFit="1" customWidth="1"/>
    <col min="9475" max="9475" width="15.140625" bestFit="1" customWidth="1"/>
    <col min="9476" max="9476" width="9" bestFit="1" customWidth="1"/>
    <col min="9477" max="9477" width="25" customWidth="1"/>
    <col min="9478" max="9478" width="19.7109375" customWidth="1"/>
    <col min="9729" max="9729" width="7.42578125" bestFit="1" customWidth="1"/>
    <col min="9730" max="9730" width="48" bestFit="1" customWidth="1"/>
    <col min="9731" max="9731" width="15.140625" bestFit="1" customWidth="1"/>
    <col min="9732" max="9732" width="9" bestFit="1" customWidth="1"/>
    <col min="9733" max="9733" width="25" customWidth="1"/>
    <col min="9734" max="9734" width="19.7109375" customWidth="1"/>
    <col min="9985" max="9985" width="7.42578125" bestFit="1" customWidth="1"/>
    <col min="9986" max="9986" width="48" bestFit="1" customWidth="1"/>
    <col min="9987" max="9987" width="15.140625" bestFit="1" customWidth="1"/>
    <col min="9988" max="9988" width="9" bestFit="1" customWidth="1"/>
    <col min="9989" max="9989" width="25" customWidth="1"/>
    <col min="9990" max="9990" width="19.7109375" customWidth="1"/>
    <col min="10241" max="10241" width="7.42578125" bestFit="1" customWidth="1"/>
    <col min="10242" max="10242" width="48" bestFit="1" customWidth="1"/>
    <col min="10243" max="10243" width="15.140625" bestFit="1" customWidth="1"/>
    <col min="10244" max="10244" width="9" bestFit="1" customWidth="1"/>
    <col min="10245" max="10245" width="25" customWidth="1"/>
    <col min="10246" max="10246" width="19.7109375" customWidth="1"/>
    <col min="10497" max="10497" width="7.42578125" bestFit="1" customWidth="1"/>
    <col min="10498" max="10498" width="48" bestFit="1" customWidth="1"/>
    <col min="10499" max="10499" width="15.140625" bestFit="1" customWidth="1"/>
    <col min="10500" max="10500" width="9" bestFit="1" customWidth="1"/>
    <col min="10501" max="10501" width="25" customWidth="1"/>
    <col min="10502" max="10502" width="19.7109375" customWidth="1"/>
    <col min="10753" max="10753" width="7.42578125" bestFit="1" customWidth="1"/>
    <col min="10754" max="10754" width="48" bestFit="1" customWidth="1"/>
    <col min="10755" max="10755" width="15.140625" bestFit="1" customWidth="1"/>
    <col min="10756" max="10756" width="9" bestFit="1" customWidth="1"/>
    <col min="10757" max="10757" width="25" customWidth="1"/>
    <col min="10758" max="10758" width="19.7109375" customWidth="1"/>
    <col min="11009" max="11009" width="7.42578125" bestFit="1" customWidth="1"/>
    <col min="11010" max="11010" width="48" bestFit="1" customWidth="1"/>
    <col min="11011" max="11011" width="15.140625" bestFit="1" customWidth="1"/>
    <col min="11012" max="11012" width="9" bestFit="1" customWidth="1"/>
    <col min="11013" max="11013" width="25" customWidth="1"/>
    <col min="11014" max="11014" width="19.7109375" customWidth="1"/>
    <col min="11265" max="11265" width="7.42578125" bestFit="1" customWidth="1"/>
    <col min="11266" max="11266" width="48" bestFit="1" customWidth="1"/>
    <col min="11267" max="11267" width="15.140625" bestFit="1" customWidth="1"/>
    <col min="11268" max="11268" width="9" bestFit="1" customWidth="1"/>
    <col min="11269" max="11269" width="25" customWidth="1"/>
    <col min="11270" max="11270" width="19.7109375" customWidth="1"/>
    <col min="11521" max="11521" width="7.42578125" bestFit="1" customWidth="1"/>
    <col min="11522" max="11522" width="48" bestFit="1" customWidth="1"/>
    <col min="11523" max="11523" width="15.140625" bestFit="1" customWidth="1"/>
    <col min="11524" max="11524" width="9" bestFit="1" customWidth="1"/>
    <col min="11525" max="11525" width="25" customWidth="1"/>
    <col min="11526" max="11526" width="19.7109375" customWidth="1"/>
    <col min="11777" max="11777" width="7.42578125" bestFit="1" customWidth="1"/>
    <col min="11778" max="11778" width="48" bestFit="1" customWidth="1"/>
    <col min="11779" max="11779" width="15.140625" bestFit="1" customWidth="1"/>
    <col min="11780" max="11780" width="9" bestFit="1" customWidth="1"/>
    <col min="11781" max="11781" width="25" customWidth="1"/>
    <col min="11782" max="11782" width="19.7109375" customWidth="1"/>
    <col min="12033" max="12033" width="7.42578125" bestFit="1" customWidth="1"/>
    <col min="12034" max="12034" width="48" bestFit="1" customWidth="1"/>
    <col min="12035" max="12035" width="15.140625" bestFit="1" customWidth="1"/>
    <col min="12036" max="12036" width="9" bestFit="1" customWidth="1"/>
    <col min="12037" max="12037" width="25" customWidth="1"/>
    <col min="12038" max="12038" width="19.7109375" customWidth="1"/>
    <col min="12289" max="12289" width="7.42578125" bestFit="1" customWidth="1"/>
    <col min="12290" max="12290" width="48" bestFit="1" customWidth="1"/>
    <col min="12291" max="12291" width="15.140625" bestFit="1" customWidth="1"/>
    <col min="12292" max="12292" width="9" bestFit="1" customWidth="1"/>
    <col min="12293" max="12293" width="25" customWidth="1"/>
    <col min="12294" max="12294" width="19.7109375" customWidth="1"/>
    <col min="12545" max="12545" width="7.42578125" bestFit="1" customWidth="1"/>
    <col min="12546" max="12546" width="48" bestFit="1" customWidth="1"/>
    <col min="12547" max="12547" width="15.140625" bestFit="1" customWidth="1"/>
    <col min="12548" max="12548" width="9" bestFit="1" customWidth="1"/>
    <col min="12549" max="12549" width="25" customWidth="1"/>
    <col min="12550" max="12550" width="19.7109375" customWidth="1"/>
    <col min="12801" max="12801" width="7.42578125" bestFit="1" customWidth="1"/>
    <col min="12802" max="12802" width="48" bestFit="1" customWidth="1"/>
    <col min="12803" max="12803" width="15.140625" bestFit="1" customWidth="1"/>
    <col min="12804" max="12804" width="9" bestFit="1" customWidth="1"/>
    <col min="12805" max="12805" width="25" customWidth="1"/>
    <col min="12806" max="12806" width="19.7109375" customWidth="1"/>
    <col min="13057" max="13057" width="7.42578125" bestFit="1" customWidth="1"/>
    <col min="13058" max="13058" width="48" bestFit="1" customWidth="1"/>
    <col min="13059" max="13059" width="15.140625" bestFit="1" customWidth="1"/>
    <col min="13060" max="13060" width="9" bestFit="1" customWidth="1"/>
    <col min="13061" max="13061" width="25" customWidth="1"/>
    <col min="13062" max="13062" width="19.7109375" customWidth="1"/>
    <col min="13313" max="13313" width="7.42578125" bestFit="1" customWidth="1"/>
    <col min="13314" max="13314" width="48" bestFit="1" customWidth="1"/>
    <col min="13315" max="13315" width="15.140625" bestFit="1" customWidth="1"/>
    <col min="13316" max="13316" width="9" bestFit="1" customWidth="1"/>
    <col min="13317" max="13317" width="25" customWidth="1"/>
    <col min="13318" max="13318" width="19.7109375" customWidth="1"/>
    <col min="13569" max="13569" width="7.42578125" bestFit="1" customWidth="1"/>
    <col min="13570" max="13570" width="48" bestFit="1" customWidth="1"/>
    <col min="13571" max="13571" width="15.140625" bestFit="1" customWidth="1"/>
    <col min="13572" max="13572" width="9" bestFit="1" customWidth="1"/>
    <col min="13573" max="13573" width="25" customWidth="1"/>
    <col min="13574" max="13574" width="19.7109375" customWidth="1"/>
    <col min="13825" max="13825" width="7.42578125" bestFit="1" customWidth="1"/>
    <col min="13826" max="13826" width="48" bestFit="1" customWidth="1"/>
    <col min="13827" max="13827" width="15.140625" bestFit="1" customWidth="1"/>
    <col min="13828" max="13828" width="9" bestFit="1" customWidth="1"/>
    <col min="13829" max="13829" width="25" customWidth="1"/>
    <col min="13830" max="13830" width="19.7109375" customWidth="1"/>
    <col min="14081" max="14081" width="7.42578125" bestFit="1" customWidth="1"/>
    <col min="14082" max="14082" width="48" bestFit="1" customWidth="1"/>
    <col min="14083" max="14083" width="15.140625" bestFit="1" customWidth="1"/>
    <col min="14084" max="14084" width="9" bestFit="1" customWidth="1"/>
    <col min="14085" max="14085" width="25" customWidth="1"/>
    <col min="14086" max="14086" width="19.7109375" customWidth="1"/>
    <col min="14337" max="14337" width="7.42578125" bestFit="1" customWidth="1"/>
    <col min="14338" max="14338" width="48" bestFit="1" customWidth="1"/>
    <col min="14339" max="14339" width="15.140625" bestFit="1" customWidth="1"/>
    <col min="14340" max="14340" width="9" bestFit="1" customWidth="1"/>
    <col min="14341" max="14341" width="25" customWidth="1"/>
    <col min="14342" max="14342" width="19.7109375" customWidth="1"/>
    <col min="14593" max="14593" width="7.42578125" bestFit="1" customWidth="1"/>
    <col min="14594" max="14594" width="48" bestFit="1" customWidth="1"/>
    <col min="14595" max="14595" width="15.140625" bestFit="1" customWidth="1"/>
    <col min="14596" max="14596" width="9" bestFit="1" customWidth="1"/>
    <col min="14597" max="14597" width="25" customWidth="1"/>
    <col min="14598" max="14598" width="19.7109375" customWidth="1"/>
    <col min="14849" max="14849" width="7.42578125" bestFit="1" customWidth="1"/>
    <col min="14850" max="14850" width="48" bestFit="1" customWidth="1"/>
    <col min="14851" max="14851" width="15.140625" bestFit="1" customWidth="1"/>
    <col min="14852" max="14852" width="9" bestFit="1" customWidth="1"/>
    <col min="14853" max="14853" width="25" customWidth="1"/>
    <col min="14854" max="14854" width="19.7109375" customWidth="1"/>
    <col min="15105" max="15105" width="7.42578125" bestFit="1" customWidth="1"/>
    <col min="15106" max="15106" width="48" bestFit="1" customWidth="1"/>
    <col min="15107" max="15107" width="15.140625" bestFit="1" customWidth="1"/>
    <col min="15108" max="15108" width="9" bestFit="1" customWidth="1"/>
    <col min="15109" max="15109" width="25" customWidth="1"/>
    <col min="15110" max="15110" width="19.7109375" customWidth="1"/>
    <col min="15361" max="15361" width="7.42578125" bestFit="1" customWidth="1"/>
    <col min="15362" max="15362" width="48" bestFit="1" customWidth="1"/>
    <col min="15363" max="15363" width="15.140625" bestFit="1" customWidth="1"/>
    <col min="15364" max="15364" width="9" bestFit="1" customWidth="1"/>
    <col min="15365" max="15365" width="25" customWidth="1"/>
    <col min="15366" max="15366" width="19.7109375" customWidth="1"/>
    <col min="15617" max="15617" width="7.42578125" bestFit="1" customWidth="1"/>
    <col min="15618" max="15618" width="48" bestFit="1" customWidth="1"/>
    <col min="15619" max="15619" width="15.140625" bestFit="1" customWidth="1"/>
    <col min="15620" max="15620" width="9" bestFit="1" customWidth="1"/>
    <col min="15621" max="15621" width="25" customWidth="1"/>
    <col min="15622" max="15622" width="19.7109375" customWidth="1"/>
    <col min="15873" max="15873" width="7.42578125" bestFit="1" customWidth="1"/>
    <col min="15874" max="15874" width="48" bestFit="1" customWidth="1"/>
    <col min="15875" max="15875" width="15.140625" bestFit="1" customWidth="1"/>
    <col min="15876" max="15876" width="9" bestFit="1" customWidth="1"/>
    <col min="15877" max="15877" width="25" customWidth="1"/>
    <col min="15878" max="15878" width="19.7109375" customWidth="1"/>
    <col min="16129" max="16129" width="7.42578125" bestFit="1" customWidth="1"/>
    <col min="16130" max="16130" width="48" bestFit="1" customWidth="1"/>
    <col min="16131" max="16131" width="15.140625" bestFit="1" customWidth="1"/>
    <col min="16132" max="16132" width="9" bestFit="1" customWidth="1"/>
    <col min="16133" max="16133" width="25" customWidth="1"/>
    <col min="16134" max="16134" width="19.7109375" customWidth="1"/>
  </cols>
  <sheetData>
    <row r="5" spans="1:6" ht="15.75" customHeight="1" x14ac:dyDescent="0.25">
      <c r="A5" s="59" t="s">
        <v>0</v>
      </c>
      <c r="B5" s="59"/>
      <c r="C5" s="59"/>
      <c r="D5" s="59"/>
      <c r="E5" s="59"/>
      <c r="F5" s="59"/>
    </row>
    <row r="6" spans="1:6" ht="15.75" customHeight="1" x14ac:dyDescent="0.25">
      <c r="A6" s="1"/>
      <c r="B6" s="1"/>
      <c r="C6" s="1"/>
      <c r="D6" s="1"/>
      <c r="E6" s="1"/>
      <c r="F6" s="1"/>
    </row>
    <row r="7" spans="1:6" ht="15.75" customHeight="1" x14ac:dyDescent="0.25">
      <c r="A7" s="60" t="s">
        <v>41</v>
      </c>
      <c r="B7" s="60"/>
      <c r="C7" s="60"/>
      <c r="D7" s="60"/>
      <c r="E7" s="60"/>
      <c r="F7" s="60"/>
    </row>
    <row r="8" spans="1:6" ht="15.75" customHeight="1" x14ac:dyDescent="0.25">
      <c r="A8" s="2"/>
      <c r="B8" s="2"/>
      <c r="C8" s="2"/>
      <c r="D8" s="2"/>
      <c r="E8" s="2"/>
      <c r="F8" s="2"/>
    </row>
    <row r="9" spans="1:6" x14ac:dyDescent="0.25">
      <c r="A9" s="46" t="s">
        <v>38</v>
      </c>
      <c r="B9" s="47"/>
      <c r="C9" s="47"/>
      <c r="D9" s="47"/>
      <c r="E9" s="47"/>
      <c r="F9" s="48"/>
    </row>
    <row r="10" spans="1:6" x14ac:dyDescent="0.25">
      <c r="A10" s="55" t="s">
        <v>2</v>
      </c>
      <c r="B10" s="57" t="s">
        <v>3</v>
      </c>
      <c r="C10" s="57" t="s">
        <v>4</v>
      </c>
      <c r="D10" s="57" t="s">
        <v>5</v>
      </c>
      <c r="E10" s="3" t="s">
        <v>6</v>
      </c>
      <c r="F10" s="53" t="s">
        <v>7</v>
      </c>
    </row>
    <row r="11" spans="1:6" x14ac:dyDescent="0.25">
      <c r="A11" s="56"/>
      <c r="B11" s="58"/>
      <c r="C11" s="58"/>
      <c r="D11" s="58"/>
      <c r="E11" s="3" t="s">
        <v>8</v>
      </c>
      <c r="F11" s="54"/>
    </row>
    <row r="12" spans="1:6" x14ac:dyDescent="0.25">
      <c r="A12" s="4"/>
      <c r="B12" s="4" t="s">
        <v>9</v>
      </c>
      <c r="C12" s="4"/>
      <c r="D12" s="5"/>
      <c r="E12" s="6"/>
      <c r="F12" s="7"/>
    </row>
    <row r="13" spans="1:6" x14ac:dyDescent="0.25">
      <c r="A13" s="4">
        <v>1</v>
      </c>
      <c r="B13" s="18" t="s">
        <v>12</v>
      </c>
      <c r="C13" s="18" t="s">
        <v>13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25">
      <c r="A14" s="4"/>
      <c r="B14" s="15" t="s">
        <v>17</v>
      </c>
      <c r="C14" s="15"/>
      <c r="D14" s="16"/>
      <c r="E14" s="17"/>
      <c r="F14" s="7"/>
    </row>
    <row r="15" spans="1:6" x14ac:dyDescent="0.25">
      <c r="A15" s="4">
        <v>2</v>
      </c>
      <c r="B15" s="18" t="s">
        <v>39</v>
      </c>
      <c r="C15" s="18" t="s">
        <v>40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25">
      <c r="A16" s="4"/>
      <c r="B16" s="21" t="s">
        <v>21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25">
      <c r="A17" s="4"/>
      <c r="B17" s="23" t="s">
        <v>60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25">
      <c r="A18" s="4"/>
      <c r="B18" s="21" t="s">
        <v>21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2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6" sqref="H6"/>
    </sheetView>
  </sheetViews>
  <sheetFormatPr defaultRowHeight="15" x14ac:dyDescent="0.25"/>
  <cols>
    <col min="1" max="1" width="31" customWidth="1"/>
    <col min="2" max="2" width="15.28515625" customWidth="1"/>
    <col min="3" max="3" width="13.28515625" customWidth="1"/>
    <col min="4" max="4" width="15.7109375" customWidth="1"/>
    <col min="5" max="5" width="14.42578125" customWidth="1"/>
    <col min="6" max="6" width="14.85546875" customWidth="1"/>
    <col min="7" max="7" width="15.7109375" customWidth="1"/>
    <col min="8" max="8" width="14.85546875" customWidth="1"/>
    <col min="9" max="9" width="15.85546875" customWidth="1"/>
    <col min="257" max="257" width="31" customWidth="1"/>
    <col min="258" max="258" width="15.28515625" customWidth="1"/>
    <col min="259" max="259" width="13.28515625" customWidth="1"/>
    <col min="260" max="260" width="15.7109375" customWidth="1"/>
    <col min="261" max="261" width="14.42578125" customWidth="1"/>
    <col min="262" max="262" width="14.85546875" customWidth="1"/>
    <col min="263" max="263" width="15.7109375" customWidth="1"/>
    <col min="264" max="264" width="14.85546875" customWidth="1"/>
    <col min="265" max="265" width="15.85546875" customWidth="1"/>
    <col min="513" max="513" width="31" customWidth="1"/>
    <col min="514" max="514" width="15.28515625" customWidth="1"/>
    <col min="515" max="515" width="13.28515625" customWidth="1"/>
    <col min="516" max="516" width="15.7109375" customWidth="1"/>
    <col min="517" max="517" width="14.42578125" customWidth="1"/>
    <col min="518" max="518" width="14.85546875" customWidth="1"/>
    <col min="519" max="519" width="15.7109375" customWidth="1"/>
    <col min="520" max="520" width="14.85546875" customWidth="1"/>
    <col min="521" max="521" width="15.85546875" customWidth="1"/>
    <col min="769" max="769" width="31" customWidth="1"/>
    <col min="770" max="770" width="15.28515625" customWidth="1"/>
    <col min="771" max="771" width="13.28515625" customWidth="1"/>
    <col min="772" max="772" width="15.7109375" customWidth="1"/>
    <col min="773" max="773" width="14.42578125" customWidth="1"/>
    <col min="774" max="774" width="14.85546875" customWidth="1"/>
    <col min="775" max="775" width="15.7109375" customWidth="1"/>
    <col min="776" max="776" width="14.85546875" customWidth="1"/>
    <col min="777" max="777" width="15.85546875" customWidth="1"/>
    <col min="1025" max="1025" width="31" customWidth="1"/>
    <col min="1026" max="1026" width="15.28515625" customWidth="1"/>
    <col min="1027" max="1027" width="13.28515625" customWidth="1"/>
    <col min="1028" max="1028" width="15.7109375" customWidth="1"/>
    <col min="1029" max="1029" width="14.42578125" customWidth="1"/>
    <col min="1030" max="1030" width="14.85546875" customWidth="1"/>
    <col min="1031" max="1031" width="15.7109375" customWidth="1"/>
    <col min="1032" max="1032" width="14.85546875" customWidth="1"/>
    <col min="1033" max="1033" width="15.85546875" customWidth="1"/>
    <col min="1281" max="1281" width="31" customWidth="1"/>
    <col min="1282" max="1282" width="15.28515625" customWidth="1"/>
    <col min="1283" max="1283" width="13.28515625" customWidth="1"/>
    <col min="1284" max="1284" width="15.7109375" customWidth="1"/>
    <col min="1285" max="1285" width="14.42578125" customWidth="1"/>
    <col min="1286" max="1286" width="14.85546875" customWidth="1"/>
    <col min="1287" max="1287" width="15.7109375" customWidth="1"/>
    <col min="1288" max="1288" width="14.85546875" customWidth="1"/>
    <col min="1289" max="1289" width="15.85546875" customWidth="1"/>
    <col min="1537" max="1537" width="31" customWidth="1"/>
    <col min="1538" max="1538" width="15.28515625" customWidth="1"/>
    <col min="1539" max="1539" width="13.28515625" customWidth="1"/>
    <col min="1540" max="1540" width="15.7109375" customWidth="1"/>
    <col min="1541" max="1541" width="14.42578125" customWidth="1"/>
    <col min="1542" max="1542" width="14.85546875" customWidth="1"/>
    <col min="1543" max="1543" width="15.7109375" customWidth="1"/>
    <col min="1544" max="1544" width="14.85546875" customWidth="1"/>
    <col min="1545" max="1545" width="15.85546875" customWidth="1"/>
    <col min="1793" max="1793" width="31" customWidth="1"/>
    <col min="1794" max="1794" width="15.28515625" customWidth="1"/>
    <col min="1795" max="1795" width="13.28515625" customWidth="1"/>
    <col min="1796" max="1796" width="15.7109375" customWidth="1"/>
    <col min="1797" max="1797" width="14.42578125" customWidth="1"/>
    <col min="1798" max="1798" width="14.85546875" customWidth="1"/>
    <col min="1799" max="1799" width="15.7109375" customWidth="1"/>
    <col min="1800" max="1800" width="14.85546875" customWidth="1"/>
    <col min="1801" max="1801" width="15.85546875" customWidth="1"/>
    <col min="2049" max="2049" width="31" customWidth="1"/>
    <col min="2050" max="2050" width="15.28515625" customWidth="1"/>
    <col min="2051" max="2051" width="13.28515625" customWidth="1"/>
    <col min="2052" max="2052" width="15.7109375" customWidth="1"/>
    <col min="2053" max="2053" width="14.42578125" customWidth="1"/>
    <col min="2054" max="2054" width="14.85546875" customWidth="1"/>
    <col min="2055" max="2055" width="15.7109375" customWidth="1"/>
    <col min="2056" max="2056" width="14.85546875" customWidth="1"/>
    <col min="2057" max="2057" width="15.85546875" customWidth="1"/>
    <col min="2305" max="2305" width="31" customWidth="1"/>
    <col min="2306" max="2306" width="15.28515625" customWidth="1"/>
    <col min="2307" max="2307" width="13.28515625" customWidth="1"/>
    <col min="2308" max="2308" width="15.7109375" customWidth="1"/>
    <col min="2309" max="2309" width="14.42578125" customWidth="1"/>
    <col min="2310" max="2310" width="14.85546875" customWidth="1"/>
    <col min="2311" max="2311" width="15.7109375" customWidth="1"/>
    <col min="2312" max="2312" width="14.85546875" customWidth="1"/>
    <col min="2313" max="2313" width="15.85546875" customWidth="1"/>
    <col min="2561" max="2561" width="31" customWidth="1"/>
    <col min="2562" max="2562" width="15.28515625" customWidth="1"/>
    <col min="2563" max="2563" width="13.28515625" customWidth="1"/>
    <col min="2564" max="2564" width="15.7109375" customWidth="1"/>
    <col min="2565" max="2565" width="14.42578125" customWidth="1"/>
    <col min="2566" max="2566" width="14.85546875" customWidth="1"/>
    <col min="2567" max="2567" width="15.7109375" customWidth="1"/>
    <col min="2568" max="2568" width="14.85546875" customWidth="1"/>
    <col min="2569" max="2569" width="15.85546875" customWidth="1"/>
    <col min="2817" max="2817" width="31" customWidth="1"/>
    <col min="2818" max="2818" width="15.28515625" customWidth="1"/>
    <col min="2819" max="2819" width="13.28515625" customWidth="1"/>
    <col min="2820" max="2820" width="15.7109375" customWidth="1"/>
    <col min="2821" max="2821" width="14.42578125" customWidth="1"/>
    <col min="2822" max="2822" width="14.85546875" customWidth="1"/>
    <col min="2823" max="2823" width="15.7109375" customWidth="1"/>
    <col min="2824" max="2824" width="14.85546875" customWidth="1"/>
    <col min="2825" max="2825" width="15.85546875" customWidth="1"/>
    <col min="3073" max="3073" width="31" customWidth="1"/>
    <col min="3074" max="3074" width="15.28515625" customWidth="1"/>
    <col min="3075" max="3075" width="13.28515625" customWidth="1"/>
    <col min="3076" max="3076" width="15.7109375" customWidth="1"/>
    <col min="3077" max="3077" width="14.42578125" customWidth="1"/>
    <col min="3078" max="3078" width="14.85546875" customWidth="1"/>
    <col min="3079" max="3079" width="15.7109375" customWidth="1"/>
    <col min="3080" max="3080" width="14.85546875" customWidth="1"/>
    <col min="3081" max="3081" width="15.85546875" customWidth="1"/>
    <col min="3329" max="3329" width="31" customWidth="1"/>
    <col min="3330" max="3330" width="15.28515625" customWidth="1"/>
    <col min="3331" max="3331" width="13.28515625" customWidth="1"/>
    <col min="3332" max="3332" width="15.7109375" customWidth="1"/>
    <col min="3333" max="3333" width="14.42578125" customWidth="1"/>
    <col min="3334" max="3334" width="14.85546875" customWidth="1"/>
    <col min="3335" max="3335" width="15.7109375" customWidth="1"/>
    <col min="3336" max="3336" width="14.85546875" customWidth="1"/>
    <col min="3337" max="3337" width="15.85546875" customWidth="1"/>
    <col min="3585" max="3585" width="31" customWidth="1"/>
    <col min="3586" max="3586" width="15.28515625" customWidth="1"/>
    <col min="3587" max="3587" width="13.28515625" customWidth="1"/>
    <col min="3588" max="3588" width="15.7109375" customWidth="1"/>
    <col min="3589" max="3589" width="14.42578125" customWidth="1"/>
    <col min="3590" max="3590" width="14.85546875" customWidth="1"/>
    <col min="3591" max="3591" width="15.7109375" customWidth="1"/>
    <col min="3592" max="3592" width="14.85546875" customWidth="1"/>
    <col min="3593" max="3593" width="15.85546875" customWidth="1"/>
    <col min="3841" max="3841" width="31" customWidth="1"/>
    <col min="3842" max="3842" width="15.28515625" customWidth="1"/>
    <col min="3843" max="3843" width="13.28515625" customWidth="1"/>
    <col min="3844" max="3844" width="15.7109375" customWidth="1"/>
    <col min="3845" max="3845" width="14.42578125" customWidth="1"/>
    <col min="3846" max="3846" width="14.85546875" customWidth="1"/>
    <col min="3847" max="3847" width="15.7109375" customWidth="1"/>
    <col min="3848" max="3848" width="14.85546875" customWidth="1"/>
    <col min="3849" max="3849" width="15.85546875" customWidth="1"/>
    <col min="4097" max="4097" width="31" customWidth="1"/>
    <col min="4098" max="4098" width="15.28515625" customWidth="1"/>
    <col min="4099" max="4099" width="13.28515625" customWidth="1"/>
    <col min="4100" max="4100" width="15.7109375" customWidth="1"/>
    <col min="4101" max="4101" width="14.42578125" customWidth="1"/>
    <col min="4102" max="4102" width="14.85546875" customWidth="1"/>
    <col min="4103" max="4103" width="15.7109375" customWidth="1"/>
    <col min="4104" max="4104" width="14.85546875" customWidth="1"/>
    <col min="4105" max="4105" width="15.85546875" customWidth="1"/>
    <col min="4353" max="4353" width="31" customWidth="1"/>
    <col min="4354" max="4354" width="15.28515625" customWidth="1"/>
    <col min="4355" max="4355" width="13.28515625" customWidth="1"/>
    <col min="4356" max="4356" width="15.7109375" customWidth="1"/>
    <col min="4357" max="4357" width="14.42578125" customWidth="1"/>
    <col min="4358" max="4358" width="14.85546875" customWidth="1"/>
    <col min="4359" max="4359" width="15.7109375" customWidth="1"/>
    <col min="4360" max="4360" width="14.85546875" customWidth="1"/>
    <col min="4361" max="4361" width="15.85546875" customWidth="1"/>
    <col min="4609" max="4609" width="31" customWidth="1"/>
    <col min="4610" max="4610" width="15.28515625" customWidth="1"/>
    <col min="4611" max="4611" width="13.28515625" customWidth="1"/>
    <col min="4612" max="4612" width="15.7109375" customWidth="1"/>
    <col min="4613" max="4613" width="14.42578125" customWidth="1"/>
    <col min="4614" max="4614" width="14.85546875" customWidth="1"/>
    <col min="4615" max="4615" width="15.7109375" customWidth="1"/>
    <col min="4616" max="4616" width="14.85546875" customWidth="1"/>
    <col min="4617" max="4617" width="15.85546875" customWidth="1"/>
    <col min="4865" max="4865" width="31" customWidth="1"/>
    <col min="4866" max="4866" width="15.28515625" customWidth="1"/>
    <col min="4867" max="4867" width="13.28515625" customWidth="1"/>
    <col min="4868" max="4868" width="15.7109375" customWidth="1"/>
    <col min="4869" max="4869" width="14.42578125" customWidth="1"/>
    <col min="4870" max="4870" width="14.85546875" customWidth="1"/>
    <col min="4871" max="4871" width="15.7109375" customWidth="1"/>
    <col min="4872" max="4872" width="14.85546875" customWidth="1"/>
    <col min="4873" max="4873" width="15.85546875" customWidth="1"/>
    <col min="5121" max="5121" width="31" customWidth="1"/>
    <col min="5122" max="5122" width="15.28515625" customWidth="1"/>
    <col min="5123" max="5123" width="13.28515625" customWidth="1"/>
    <col min="5124" max="5124" width="15.7109375" customWidth="1"/>
    <col min="5125" max="5125" width="14.42578125" customWidth="1"/>
    <col min="5126" max="5126" width="14.85546875" customWidth="1"/>
    <col min="5127" max="5127" width="15.7109375" customWidth="1"/>
    <col min="5128" max="5128" width="14.85546875" customWidth="1"/>
    <col min="5129" max="5129" width="15.85546875" customWidth="1"/>
    <col min="5377" max="5377" width="31" customWidth="1"/>
    <col min="5378" max="5378" width="15.28515625" customWidth="1"/>
    <col min="5379" max="5379" width="13.28515625" customWidth="1"/>
    <col min="5380" max="5380" width="15.7109375" customWidth="1"/>
    <col min="5381" max="5381" width="14.42578125" customWidth="1"/>
    <col min="5382" max="5382" width="14.85546875" customWidth="1"/>
    <col min="5383" max="5383" width="15.7109375" customWidth="1"/>
    <col min="5384" max="5384" width="14.85546875" customWidth="1"/>
    <col min="5385" max="5385" width="15.85546875" customWidth="1"/>
    <col min="5633" max="5633" width="31" customWidth="1"/>
    <col min="5634" max="5634" width="15.28515625" customWidth="1"/>
    <col min="5635" max="5635" width="13.28515625" customWidth="1"/>
    <col min="5636" max="5636" width="15.7109375" customWidth="1"/>
    <col min="5637" max="5637" width="14.42578125" customWidth="1"/>
    <col min="5638" max="5638" width="14.85546875" customWidth="1"/>
    <col min="5639" max="5639" width="15.7109375" customWidth="1"/>
    <col min="5640" max="5640" width="14.85546875" customWidth="1"/>
    <col min="5641" max="5641" width="15.85546875" customWidth="1"/>
    <col min="5889" max="5889" width="31" customWidth="1"/>
    <col min="5890" max="5890" width="15.28515625" customWidth="1"/>
    <col min="5891" max="5891" width="13.28515625" customWidth="1"/>
    <col min="5892" max="5892" width="15.7109375" customWidth="1"/>
    <col min="5893" max="5893" width="14.42578125" customWidth="1"/>
    <col min="5894" max="5894" width="14.85546875" customWidth="1"/>
    <col min="5895" max="5895" width="15.7109375" customWidth="1"/>
    <col min="5896" max="5896" width="14.85546875" customWidth="1"/>
    <col min="5897" max="5897" width="15.85546875" customWidth="1"/>
    <col min="6145" max="6145" width="31" customWidth="1"/>
    <col min="6146" max="6146" width="15.28515625" customWidth="1"/>
    <col min="6147" max="6147" width="13.28515625" customWidth="1"/>
    <col min="6148" max="6148" width="15.7109375" customWidth="1"/>
    <col min="6149" max="6149" width="14.42578125" customWidth="1"/>
    <col min="6150" max="6150" width="14.85546875" customWidth="1"/>
    <col min="6151" max="6151" width="15.7109375" customWidth="1"/>
    <col min="6152" max="6152" width="14.85546875" customWidth="1"/>
    <col min="6153" max="6153" width="15.85546875" customWidth="1"/>
    <col min="6401" max="6401" width="31" customWidth="1"/>
    <col min="6402" max="6402" width="15.28515625" customWidth="1"/>
    <col min="6403" max="6403" width="13.28515625" customWidth="1"/>
    <col min="6404" max="6404" width="15.7109375" customWidth="1"/>
    <col min="6405" max="6405" width="14.42578125" customWidth="1"/>
    <col min="6406" max="6406" width="14.85546875" customWidth="1"/>
    <col min="6407" max="6407" width="15.7109375" customWidth="1"/>
    <col min="6408" max="6408" width="14.85546875" customWidth="1"/>
    <col min="6409" max="6409" width="15.85546875" customWidth="1"/>
    <col min="6657" max="6657" width="31" customWidth="1"/>
    <col min="6658" max="6658" width="15.28515625" customWidth="1"/>
    <col min="6659" max="6659" width="13.28515625" customWidth="1"/>
    <col min="6660" max="6660" width="15.7109375" customWidth="1"/>
    <col min="6661" max="6661" width="14.42578125" customWidth="1"/>
    <col min="6662" max="6662" width="14.85546875" customWidth="1"/>
    <col min="6663" max="6663" width="15.7109375" customWidth="1"/>
    <col min="6664" max="6664" width="14.85546875" customWidth="1"/>
    <col min="6665" max="6665" width="15.85546875" customWidth="1"/>
    <col min="6913" max="6913" width="31" customWidth="1"/>
    <col min="6914" max="6914" width="15.28515625" customWidth="1"/>
    <col min="6915" max="6915" width="13.28515625" customWidth="1"/>
    <col min="6916" max="6916" width="15.7109375" customWidth="1"/>
    <col min="6917" max="6917" width="14.42578125" customWidth="1"/>
    <col min="6918" max="6918" width="14.85546875" customWidth="1"/>
    <col min="6919" max="6919" width="15.7109375" customWidth="1"/>
    <col min="6920" max="6920" width="14.85546875" customWidth="1"/>
    <col min="6921" max="6921" width="15.85546875" customWidth="1"/>
    <col min="7169" max="7169" width="31" customWidth="1"/>
    <col min="7170" max="7170" width="15.28515625" customWidth="1"/>
    <col min="7171" max="7171" width="13.28515625" customWidth="1"/>
    <col min="7172" max="7172" width="15.7109375" customWidth="1"/>
    <col min="7173" max="7173" width="14.42578125" customWidth="1"/>
    <col min="7174" max="7174" width="14.85546875" customWidth="1"/>
    <col min="7175" max="7175" width="15.7109375" customWidth="1"/>
    <col min="7176" max="7176" width="14.85546875" customWidth="1"/>
    <col min="7177" max="7177" width="15.85546875" customWidth="1"/>
    <col min="7425" max="7425" width="31" customWidth="1"/>
    <col min="7426" max="7426" width="15.28515625" customWidth="1"/>
    <col min="7427" max="7427" width="13.28515625" customWidth="1"/>
    <col min="7428" max="7428" width="15.7109375" customWidth="1"/>
    <col min="7429" max="7429" width="14.42578125" customWidth="1"/>
    <col min="7430" max="7430" width="14.85546875" customWidth="1"/>
    <col min="7431" max="7431" width="15.7109375" customWidth="1"/>
    <col min="7432" max="7432" width="14.85546875" customWidth="1"/>
    <col min="7433" max="7433" width="15.85546875" customWidth="1"/>
    <col min="7681" max="7681" width="31" customWidth="1"/>
    <col min="7682" max="7682" width="15.28515625" customWidth="1"/>
    <col min="7683" max="7683" width="13.28515625" customWidth="1"/>
    <col min="7684" max="7684" width="15.7109375" customWidth="1"/>
    <col min="7685" max="7685" width="14.42578125" customWidth="1"/>
    <col min="7686" max="7686" width="14.85546875" customWidth="1"/>
    <col min="7687" max="7687" width="15.7109375" customWidth="1"/>
    <col min="7688" max="7688" width="14.85546875" customWidth="1"/>
    <col min="7689" max="7689" width="15.85546875" customWidth="1"/>
    <col min="7937" max="7937" width="31" customWidth="1"/>
    <col min="7938" max="7938" width="15.28515625" customWidth="1"/>
    <col min="7939" max="7939" width="13.28515625" customWidth="1"/>
    <col min="7940" max="7940" width="15.7109375" customWidth="1"/>
    <col min="7941" max="7941" width="14.42578125" customWidth="1"/>
    <col min="7942" max="7942" width="14.85546875" customWidth="1"/>
    <col min="7943" max="7943" width="15.7109375" customWidth="1"/>
    <col min="7944" max="7944" width="14.85546875" customWidth="1"/>
    <col min="7945" max="7945" width="15.85546875" customWidth="1"/>
    <col min="8193" max="8193" width="31" customWidth="1"/>
    <col min="8194" max="8194" width="15.28515625" customWidth="1"/>
    <col min="8195" max="8195" width="13.28515625" customWidth="1"/>
    <col min="8196" max="8196" width="15.7109375" customWidth="1"/>
    <col min="8197" max="8197" width="14.42578125" customWidth="1"/>
    <col min="8198" max="8198" width="14.85546875" customWidth="1"/>
    <col min="8199" max="8199" width="15.7109375" customWidth="1"/>
    <col min="8200" max="8200" width="14.85546875" customWidth="1"/>
    <col min="8201" max="8201" width="15.85546875" customWidth="1"/>
    <col min="8449" max="8449" width="31" customWidth="1"/>
    <col min="8450" max="8450" width="15.28515625" customWidth="1"/>
    <col min="8451" max="8451" width="13.28515625" customWidth="1"/>
    <col min="8452" max="8452" width="15.7109375" customWidth="1"/>
    <col min="8453" max="8453" width="14.42578125" customWidth="1"/>
    <col min="8454" max="8454" width="14.85546875" customWidth="1"/>
    <col min="8455" max="8455" width="15.7109375" customWidth="1"/>
    <col min="8456" max="8456" width="14.85546875" customWidth="1"/>
    <col min="8457" max="8457" width="15.85546875" customWidth="1"/>
    <col min="8705" max="8705" width="31" customWidth="1"/>
    <col min="8706" max="8706" width="15.28515625" customWidth="1"/>
    <col min="8707" max="8707" width="13.28515625" customWidth="1"/>
    <col min="8708" max="8708" width="15.7109375" customWidth="1"/>
    <col min="8709" max="8709" width="14.42578125" customWidth="1"/>
    <col min="8710" max="8710" width="14.85546875" customWidth="1"/>
    <col min="8711" max="8711" width="15.7109375" customWidth="1"/>
    <col min="8712" max="8712" width="14.85546875" customWidth="1"/>
    <col min="8713" max="8713" width="15.85546875" customWidth="1"/>
    <col min="8961" max="8961" width="31" customWidth="1"/>
    <col min="8962" max="8962" width="15.28515625" customWidth="1"/>
    <col min="8963" max="8963" width="13.28515625" customWidth="1"/>
    <col min="8964" max="8964" width="15.7109375" customWidth="1"/>
    <col min="8965" max="8965" width="14.42578125" customWidth="1"/>
    <col min="8966" max="8966" width="14.85546875" customWidth="1"/>
    <col min="8967" max="8967" width="15.7109375" customWidth="1"/>
    <col min="8968" max="8968" width="14.85546875" customWidth="1"/>
    <col min="8969" max="8969" width="15.85546875" customWidth="1"/>
    <col min="9217" max="9217" width="31" customWidth="1"/>
    <col min="9218" max="9218" width="15.28515625" customWidth="1"/>
    <col min="9219" max="9219" width="13.28515625" customWidth="1"/>
    <col min="9220" max="9220" width="15.7109375" customWidth="1"/>
    <col min="9221" max="9221" width="14.42578125" customWidth="1"/>
    <col min="9222" max="9222" width="14.85546875" customWidth="1"/>
    <col min="9223" max="9223" width="15.7109375" customWidth="1"/>
    <col min="9224" max="9224" width="14.85546875" customWidth="1"/>
    <col min="9225" max="9225" width="15.85546875" customWidth="1"/>
    <col min="9473" max="9473" width="31" customWidth="1"/>
    <col min="9474" max="9474" width="15.28515625" customWidth="1"/>
    <col min="9475" max="9475" width="13.28515625" customWidth="1"/>
    <col min="9476" max="9476" width="15.7109375" customWidth="1"/>
    <col min="9477" max="9477" width="14.42578125" customWidth="1"/>
    <col min="9478" max="9478" width="14.85546875" customWidth="1"/>
    <col min="9479" max="9479" width="15.7109375" customWidth="1"/>
    <col min="9480" max="9480" width="14.85546875" customWidth="1"/>
    <col min="9481" max="9481" width="15.85546875" customWidth="1"/>
    <col min="9729" max="9729" width="31" customWidth="1"/>
    <col min="9730" max="9730" width="15.28515625" customWidth="1"/>
    <col min="9731" max="9731" width="13.28515625" customWidth="1"/>
    <col min="9732" max="9732" width="15.7109375" customWidth="1"/>
    <col min="9733" max="9733" width="14.42578125" customWidth="1"/>
    <col min="9734" max="9734" width="14.85546875" customWidth="1"/>
    <col min="9735" max="9735" width="15.7109375" customWidth="1"/>
    <col min="9736" max="9736" width="14.85546875" customWidth="1"/>
    <col min="9737" max="9737" width="15.85546875" customWidth="1"/>
    <col min="9985" max="9985" width="31" customWidth="1"/>
    <col min="9986" max="9986" width="15.28515625" customWidth="1"/>
    <col min="9987" max="9987" width="13.28515625" customWidth="1"/>
    <col min="9988" max="9988" width="15.7109375" customWidth="1"/>
    <col min="9989" max="9989" width="14.42578125" customWidth="1"/>
    <col min="9990" max="9990" width="14.85546875" customWidth="1"/>
    <col min="9991" max="9991" width="15.7109375" customWidth="1"/>
    <col min="9992" max="9992" width="14.85546875" customWidth="1"/>
    <col min="9993" max="9993" width="15.85546875" customWidth="1"/>
    <col min="10241" max="10241" width="31" customWidth="1"/>
    <col min="10242" max="10242" width="15.28515625" customWidth="1"/>
    <col min="10243" max="10243" width="13.28515625" customWidth="1"/>
    <col min="10244" max="10244" width="15.7109375" customWidth="1"/>
    <col min="10245" max="10245" width="14.42578125" customWidth="1"/>
    <col min="10246" max="10246" width="14.85546875" customWidth="1"/>
    <col min="10247" max="10247" width="15.7109375" customWidth="1"/>
    <col min="10248" max="10248" width="14.85546875" customWidth="1"/>
    <col min="10249" max="10249" width="15.85546875" customWidth="1"/>
    <col min="10497" max="10497" width="31" customWidth="1"/>
    <col min="10498" max="10498" width="15.28515625" customWidth="1"/>
    <col min="10499" max="10499" width="13.28515625" customWidth="1"/>
    <col min="10500" max="10500" width="15.7109375" customWidth="1"/>
    <col min="10501" max="10501" width="14.42578125" customWidth="1"/>
    <col min="10502" max="10502" width="14.85546875" customWidth="1"/>
    <col min="10503" max="10503" width="15.7109375" customWidth="1"/>
    <col min="10504" max="10504" width="14.85546875" customWidth="1"/>
    <col min="10505" max="10505" width="15.85546875" customWidth="1"/>
    <col min="10753" max="10753" width="31" customWidth="1"/>
    <col min="10754" max="10754" width="15.28515625" customWidth="1"/>
    <col min="10755" max="10755" width="13.28515625" customWidth="1"/>
    <col min="10756" max="10756" width="15.7109375" customWidth="1"/>
    <col min="10757" max="10757" width="14.42578125" customWidth="1"/>
    <col min="10758" max="10758" width="14.85546875" customWidth="1"/>
    <col min="10759" max="10759" width="15.7109375" customWidth="1"/>
    <col min="10760" max="10760" width="14.85546875" customWidth="1"/>
    <col min="10761" max="10761" width="15.85546875" customWidth="1"/>
    <col min="11009" max="11009" width="31" customWidth="1"/>
    <col min="11010" max="11010" width="15.28515625" customWidth="1"/>
    <col min="11011" max="11011" width="13.28515625" customWidth="1"/>
    <col min="11012" max="11012" width="15.7109375" customWidth="1"/>
    <col min="11013" max="11013" width="14.42578125" customWidth="1"/>
    <col min="11014" max="11014" width="14.85546875" customWidth="1"/>
    <col min="11015" max="11015" width="15.7109375" customWidth="1"/>
    <col min="11016" max="11016" width="14.85546875" customWidth="1"/>
    <col min="11017" max="11017" width="15.85546875" customWidth="1"/>
    <col min="11265" max="11265" width="31" customWidth="1"/>
    <col min="11266" max="11266" width="15.28515625" customWidth="1"/>
    <col min="11267" max="11267" width="13.28515625" customWidth="1"/>
    <col min="11268" max="11268" width="15.7109375" customWidth="1"/>
    <col min="11269" max="11269" width="14.42578125" customWidth="1"/>
    <col min="11270" max="11270" width="14.85546875" customWidth="1"/>
    <col min="11271" max="11271" width="15.7109375" customWidth="1"/>
    <col min="11272" max="11272" width="14.85546875" customWidth="1"/>
    <col min="11273" max="11273" width="15.85546875" customWidth="1"/>
    <col min="11521" max="11521" width="31" customWidth="1"/>
    <col min="11522" max="11522" width="15.28515625" customWidth="1"/>
    <col min="11523" max="11523" width="13.28515625" customWidth="1"/>
    <col min="11524" max="11524" width="15.7109375" customWidth="1"/>
    <col min="11525" max="11525" width="14.42578125" customWidth="1"/>
    <col min="11526" max="11526" width="14.85546875" customWidth="1"/>
    <col min="11527" max="11527" width="15.7109375" customWidth="1"/>
    <col min="11528" max="11528" width="14.85546875" customWidth="1"/>
    <col min="11529" max="11529" width="15.85546875" customWidth="1"/>
    <col min="11777" max="11777" width="31" customWidth="1"/>
    <col min="11778" max="11778" width="15.28515625" customWidth="1"/>
    <col min="11779" max="11779" width="13.28515625" customWidth="1"/>
    <col min="11780" max="11780" width="15.7109375" customWidth="1"/>
    <col min="11781" max="11781" width="14.42578125" customWidth="1"/>
    <col min="11782" max="11782" width="14.85546875" customWidth="1"/>
    <col min="11783" max="11783" width="15.7109375" customWidth="1"/>
    <col min="11784" max="11784" width="14.85546875" customWidth="1"/>
    <col min="11785" max="11785" width="15.85546875" customWidth="1"/>
    <col min="12033" max="12033" width="31" customWidth="1"/>
    <col min="12034" max="12034" width="15.28515625" customWidth="1"/>
    <col min="12035" max="12035" width="13.28515625" customWidth="1"/>
    <col min="12036" max="12036" width="15.7109375" customWidth="1"/>
    <col min="12037" max="12037" width="14.42578125" customWidth="1"/>
    <col min="12038" max="12038" width="14.85546875" customWidth="1"/>
    <col min="12039" max="12039" width="15.7109375" customWidth="1"/>
    <col min="12040" max="12040" width="14.85546875" customWidth="1"/>
    <col min="12041" max="12041" width="15.85546875" customWidth="1"/>
    <col min="12289" max="12289" width="31" customWidth="1"/>
    <col min="12290" max="12290" width="15.28515625" customWidth="1"/>
    <col min="12291" max="12291" width="13.28515625" customWidth="1"/>
    <col min="12292" max="12292" width="15.7109375" customWidth="1"/>
    <col min="12293" max="12293" width="14.42578125" customWidth="1"/>
    <col min="12294" max="12294" width="14.85546875" customWidth="1"/>
    <col min="12295" max="12295" width="15.7109375" customWidth="1"/>
    <col min="12296" max="12296" width="14.85546875" customWidth="1"/>
    <col min="12297" max="12297" width="15.85546875" customWidth="1"/>
    <col min="12545" max="12545" width="31" customWidth="1"/>
    <col min="12546" max="12546" width="15.28515625" customWidth="1"/>
    <col min="12547" max="12547" width="13.28515625" customWidth="1"/>
    <col min="12548" max="12548" width="15.7109375" customWidth="1"/>
    <col min="12549" max="12549" width="14.42578125" customWidth="1"/>
    <col min="12550" max="12550" width="14.85546875" customWidth="1"/>
    <col min="12551" max="12551" width="15.7109375" customWidth="1"/>
    <col min="12552" max="12552" width="14.85546875" customWidth="1"/>
    <col min="12553" max="12553" width="15.85546875" customWidth="1"/>
    <col min="12801" max="12801" width="31" customWidth="1"/>
    <col min="12802" max="12802" width="15.28515625" customWidth="1"/>
    <col min="12803" max="12803" width="13.28515625" customWidth="1"/>
    <col min="12804" max="12804" width="15.7109375" customWidth="1"/>
    <col min="12805" max="12805" width="14.42578125" customWidth="1"/>
    <col min="12806" max="12806" width="14.85546875" customWidth="1"/>
    <col min="12807" max="12807" width="15.7109375" customWidth="1"/>
    <col min="12808" max="12808" width="14.85546875" customWidth="1"/>
    <col min="12809" max="12809" width="15.85546875" customWidth="1"/>
    <col min="13057" max="13057" width="31" customWidth="1"/>
    <col min="13058" max="13058" width="15.28515625" customWidth="1"/>
    <col min="13059" max="13059" width="13.28515625" customWidth="1"/>
    <col min="13060" max="13060" width="15.7109375" customWidth="1"/>
    <col min="13061" max="13061" width="14.42578125" customWidth="1"/>
    <col min="13062" max="13062" width="14.85546875" customWidth="1"/>
    <col min="13063" max="13063" width="15.7109375" customWidth="1"/>
    <col min="13064" max="13064" width="14.85546875" customWidth="1"/>
    <col min="13065" max="13065" width="15.85546875" customWidth="1"/>
    <col min="13313" max="13313" width="31" customWidth="1"/>
    <col min="13314" max="13314" width="15.28515625" customWidth="1"/>
    <col min="13315" max="13315" width="13.28515625" customWidth="1"/>
    <col min="13316" max="13316" width="15.7109375" customWidth="1"/>
    <col min="13317" max="13317" width="14.42578125" customWidth="1"/>
    <col min="13318" max="13318" width="14.85546875" customWidth="1"/>
    <col min="13319" max="13319" width="15.7109375" customWidth="1"/>
    <col min="13320" max="13320" width="14.85546875" customWidth="1"/>
    <col min="13321" max="13321" width="15.85546875" customWidth="1"/>
    <col min="13569" max="13569" width="31" customWidth="1"/>
    <col min="13570" max="13570" width="15.28515625" customWidth="1"/>
    <col min="13571" max="13571" width="13.28515625" customWidth="1"/>
    <col min="13572" max="13572" width="15.7109375" customWidth="1"/>
    <col min="13573" max="13573" width="14.42578125" customWidth="1"/>
    <col min="13574" max="13574" width="14.85546875" customWidth="1"/>
    <col min="13575" max="13575" width="15.7109375" customWidth="1"/>
    <col min="13576" max="13576" width="14.85546875" customWidth="1"/>
    <col min="13577" max="13577" width="15.85546875" customWidth="1"/>
    <col min="13825" max="13825" width="31" customWidth="1"/>
    <col min="13826" max="13826" width="15.28515625" customWidth="1"/>
    <col min="13827" max="13827" width="13.28515625" customWidth="1"/>
    <col min="13828" max="13828" width="15.7109375" customWidth="1"/>
    <col min="13829" max="13829" width="14.42578125" customWidth="1"/>
    <col min="13830" max="13830" width="14.85546875" customWidth="1"/>
    <col min="13831" max="13831" width="15.7109375" customWidth="1"/>
    <col min="13832" max="13832" width="14.85546875" customWidth="1"/>
    <col min="13833" max="13833" width="15.85546875" customWidth="1"/>
    <col min="14081" max="14081" width="31" customWidth="1"/>
    <col min="14082" max="14082" width="15.28515625" customWidth="1"/>
    <col min="14083" max="14083" width="13.28515625" customWidth="1"/>
    <col min="14084" max="14084" width="15.7109375" customWidth="1"/>
    <col min="14085" max="14085" width="14.42578125" customWidth="1"/>
    <col min="14086" max="14086" width="14.85546875" customWidth="1"/>
    <col min="14087" max="14087" width="15.7109375" customWidth="1"/>
    <col min="14088" max="14088" width="14.85546875" customWidth="1"/>
    <col min="14089" max="14089" width="15.85546875" customWidth="1"/>
    <col min="14337" max="14337" width="31" customWidth="1"/>
    <col min="14338" max="14338" width="15.28515625" customWidth="1"/>
    <col min="14339" max="14339" width="13.28515625" customWidth="1"/>
    <col min="14340" max="14340" width="15.7109375" customWidth="1"/>
    <col min="14341" max="14341" width="14.42578125" customWidth="1"/>
    <col min="14342" max="14342" width="14.85546875" customWidth="1"/>
    <col min="14343" max="14343" width="15.7109375" customWidth="1"/>
    <col min="14344" max="14344" width="14.85546875" customWidth="1"/>
    <col min="14345" max="14345" width="15.85546875" customWidth="1"/>
    <col min="14593" max="14593" width="31" customWidth="1"/>
    <col min="14594" max="14594" width="15.28515625" customWidth="1"/>
    <col min="14595" max="14595" width="13.28515625" customWidth="1"/>
    <col min="14596" max="14596" width="15.7109375" customWidth="1"/>
    <col min="14597" max="14597" width="14.42578125" customWidth="1"/>
    <col min="14598" max="14598" width="14.85546875" customWidth="1"/>
    <col min="14599" max="14599" width="15.7109375" customWidth="1"/>
    <col min="14600" max="14600" width="14.85546875" customWidth="1"/>
    <col min="14601" max="14601" width="15.85546875" customWidth="1"/>
    <col min="14849" max="14849" width="31" customWidth="1"/>
    <col min="14850" max="14850" width="15.28515625" customWidth="1"/>
    <col min="14851" max="14851" width="13.28515625" customWidth="1"/>
    <col min="14852" max="14852" width="15.7109375" customWidth="1"/>
    <col min="14853" max="14853" width="14.42578125" customWidth="1"/>
    <col min="14854" max="14854" width="14.85546875" customWidth="1"/>
    <col min="14855" max="14855" width="15.7109375" customWidth="1"/>
    <col min="14856" max="14856" width="14.85546875" customWidth="1"/>
    <col min="14857" max="14857" width="15.85546875" customWidth="1"/>
    <col min="15105" max="15105" width="31" customWidth="1"/>
    <col min="15106" max="15106" width="15.28515625" customWidth="1"/>
    <col min="15107" max="15107" width="13.28515625" customWidth="1"/>
    <col min="15108" max="15108" width="15.7109375" customWidth="1"/>
    <col min="15109" max="15109" width="14.42578125" customWidth="1"/>
    <col min="15110" max="15110" width="14.85546875" customWidth="1"/>
    <col min="15111" max="15111" width="15.7109375" customWidth="1"/>
    <col min="15112" max="15112" width="14.85546875" customWidth="1"/>
    <col min="15113" max="15113" width="15.85546875" customWidth="1"/>
    <col min="15361" max="15361" width="31" customWidth="1"/>
    <col min="15362" max="15362" width="15.28515625" customWidth="1"/>
    <col min="15363" max="15363" width="13.28515625" customWidth="1"/>
    <col min="15364" max="15364" width="15.7109375" customWidth="1"/>
    <col min="15365" max="15365" width="14.42578125" customWidth="1"/>
    <col min="15366" max="15366" width="14.85546875" customWidth="1"/>
    <col min="15367" max="15367" width="15.7109375" customWidth="1"/>
    <col min="15368" max="15368" width="14.85546875" customWidth="1"/>
    <col min="15369" max="15369" width="15.85546875" customWidth="1"/>
    <col min="15617" max="15617" width="31" customWidth="1"/>
    <col min="15618" max="15618" width="15.28515625" customWidth="1"/>
    <col min="15619" max="15619" width="13.28515625" customWidth="1"/>
    <col min="15620" max="15620" width="15.7109375" customWidth="1"/>
    <col min="15621" max="15621" width="14.42578125" customWidth="1"/>
    <col min="15622" max="15622" width="14.85546875" customWidth="1"/>
    <col min="15623" max="15623" width="15.7109375" customWidth="1"/>
    <col min="15624" max="15624" width="14.85546875" customWidth="1"/>
    <col min="15625" max="15625" width="15.85546875" customWidth="1"/>
    <col min="15873" max="15873" width="31" customWidth="1"/>
    <col min="15874" max="15874" width="15.28515625" customWidth="1"/>
    <col min="15875" max="15875" width="13.28515625" customWidth="1"/>
    <col min="15876" max="15876" width="15.7109375" customWidth="1"/>
    <col min="15877" max="15877" width="14.42578125" customWidth="1"/>
    <col min="15878" max="15878" width="14.85546875" customWidth="1"/>
    <col min="15879" max="15879" width="15.7109375" customWidth="1"/>
    <col min="15880" max="15880" width="14.85546875" customWidth="1"/>
    <col min="15881" max="15881" width="15.85546875" customWidth="1"/>
    <col min="16129" max="16129" width="31" customWidth="1"/>
    <col min="16130" max="16130" width="15.28515625" customWidth="1"/>
    <col min="16131" max="16131" width="13.28515625" customWidth="1"/>
    <col min="16132" max="16132" width="15.7109375" customWidth="1"/>
    <col min="16133" max="16133" width="14.42578125" customWidth="1"/>
    <col min="16134" max="16134" width="14.85546875" customWidth="1"/>
    <col min="16135" max="16135" width="15.7109375" customWidth="1"/>
    <col min="16136" max="16136" width="14.85546875" customWidth="1"/>
    <col min="16137" max="16137" width="15.85546875" customWidth="1"/>
  </cols>
  <sheetData>
    <row r="1" spans="1:9" x14ac:dyDescent="0.25">
      <c r="A1" s="63" t="s">
        <v>42</v>
      </c>
      <c r="B1" s="65" t="s">
        <v>43</v>
      </c>
      <c r="C1" s="66"/>
      <c r="D1" s="65" t="s">
        <v>44</v>
      </c>
      <c r="E1" s="66"/>
      <c r="F1" s="65" t="s">
        <v>45</v>
      </c>
      <c r="G1" s="66"/>
      <c r="H1" s="65" t="s">
        <v>46</v>
      </c>
      <c r="I1" s="66"/>
    </row>
    <row r="2" spans="1:9" x14ac:dyDescent="0.25">
      <c r="A2" s="64"/>
      <c r="B2" s="42" t="s">
        <v>47</v>
      </c>
      <c r="C2" s="42" t="s">
        <v>48</v>
      </c>
      <c r="D2" s="42" t="s">
        <v>47</v>
      </c>
      <c r="E2" s="42" t="s">
        <v>48</v>
      </c>
      <c r="F2" s="42" t="s">
        <v>47</v>
      </c>
      <c r="G2" s="42" t="s">
        <v>48</v>
      </c>
      <c r="H2" s="42" t="s">
        <v>47</v>
      </c>
      <c r="I2" s="42" t="s">
        <v>48</v>
      </c>
    </row>
    <row r="3" spans="1:9" x14ac:dyDescent="0.25">
      <c r="A3" s="36" t="s">
        <v>1</v>
      </c>
      <c r="B3" s="43">
        <v>7.3383584618568434E-2</v>
      </c>
      <c r="C3" s="43">
        <v>0.1072</v>
      </c>
      <c r="D3" s="43">
        <v>0.20697557330131527</v>
      </c>
      <c r="E3" s="43">
        <v>7.85E-2</v>
      </c>
      <c r="F3" s="43">
        <v>5.9550949931144723E-2</v>
      </c>
      <c r="G3" s="43">
        <v>6.7799999999999999E-2</v>
      </c>
      <c r="H3" s="43">
        <v>6.1169645190238944E-2</v>
      </c>
      <c r="I3" s="43">
        <v>7.7700000000000005E-2</v>
      </c>
    </row>
    <row r="4" spans="1:9" x14ac:dyDescent="0.25">
      <c r="A4" s="36" t="s">
        <v>22</v>
      </c>
      <c r="B4" s="43">
        <v>8.4351590275764471E-2</v>
      </c>
      <c r="C4" s="43">
        <v>0.1072</v>
      </c>
      <c r="D4" s="43">
        <v>0.13069741129875184</v>
      </c>
      <c r="E4" s="43">
        <v>7.85E-2</v>
      </c>
      <c r="F4" s="43">
        <v>8.6066094040870664E-2</v>
      </c>
      <c r="G4" s="43">
        <v>6.7799999999999999E-2</v>
      </c>
      <c r="H4" s="43">
        <v>8.983928859233857E-2</v>
      </c>
      <c r="I4" s="43">
        <v>7.7700000000000005E-2</v>
      </c>
    </row>
    <row r="5" spans="1:9" x14ac:dyDescent="0.25">
      <c r="A5" s="36" t="s">
        <v>33</v>
      </c>
      <c r="B5" s="43">
        <v>8.8228526711463945E-2</v>
      </c>
      <c r="C5" s="43">
        <v>0.1072</v>
      </c>
      <c r="D5" s="43">
        <v>9.5605900883674627E-2</v>
      </c>
      <c r="E5" s="43">
        <v>7.85E-2</v>
      </c>
      <c r="F5" s="43">
        <v>7.6864072680473336E-2</v>
      </c>
      <c r="G5" s="43">
        <v>6.7799999999999999E-2</v>
      </c>
      <c r="H5" s="43">
        <v>8.7844553589820878E-2</v>
      </c>
      <c r="I5" s="43">
        <v>7.7700000000000005E-2</v>
      </c>
    </row>
    <row r="6" spans="1:9" x14ac:dyDescent="0.25">
      <c r="A6" s="36" t="s">
        <v>38</v>
      </c>
      <c r="B6" s="43">
        <v>7.1818867325782784E-2</v>
      </c>
      <c r="C6" s="43">
        <v>0.1072</v>
      </c>
      <c r="D6" s="43">
        <v>0.10633285641670229</v>
      </c>
      <c r="E6" s="43">
        <v>7.85E-2</v>
      </c>
      <c r="F6" s="43">
        <v>7.5890889763832112E-2</v>
      </c>
      <c r="G6" s="43">
        <v>6.7799999999999999E-2</v>
      </c>
      <c r="H6" s="43">
        <v>7.9773464798927329E-2</v>
      </c>
      <c r="I6" s="43">
        <v>7.7899999999999997E-2</v>
      </c>
    </row>
    <row r="7" spans="1:9" x14ac:dyDescent="0.25">
      <c r="A7" s="67" t="s">
        <v>49</v>
      </c>
      <c r="B7" s="67"/>
      <c r="C7" s="67"/>
      <c r="D7" s="67"/>
      <c r="E7" s="67"/>
      <c r="F7" s="67"/>
      <c r="G7" s="67"/>
      <c r="H7" s="37"/>
      <c r="I7" s="37"/>
    </row>
    <row r="8" spans="1:9" x14ac:dyDescent="0.25">
      <c r="A8" s="61" t="s">
        <v>50</v>
      </c>
      <c r="B8" s="61"/>
      <c r="C8" s="61"/>
      <c r="D8" s="61"/>
      <c r="E8" s="61"/>
      <c r="F8" s="61"/>
      <c r="G8" s="61"/>
      <c r="H8" s="61"/>
      <c r="I8" s="61"/>
    </row>
    <row r="9" spans="1:9" ht="15.75" customHeight="1" x14ac:dyDescent="0.25">
      <c r="A9" s="38" t="s">
        <v>51</v>
      </c>
      <c r="B9" s="37"/>
      <c r="C9" s="37"/>
      <c r="D9" s="37"/>
      <c r="E9" s="37"/>
      <c r="F9" s="37"/>
      <c r="G9" s="37"/>
      <c r="H9" s="37"/>
      <c r="I9" s="37"/>
    </row>
    <row r="10" spans="1:9" x14ac:dyDescent="0.25">
      <c r="A10" s="39" t="s">
        <v>52</v>
      </c>
      <c r="B10" s="40"/>
      <c r="C10" s="40"/>
      <c r="D10" s="37"/>
      <c r="E10" s="37"/>
      <c r="F10" s="37"/>
      <c r="G10" s="37"/>
      <c r="H10" s="37"/>
      <c r="I10" s="37"/>
    </row>
    <row r="11" spans="1:9" x14ac:dyDescent="0.25">
      <c r="A11" s="39" t="s">
        <v>53</v>
      </c>
      <c r="B11" s="40"/>
      <c r="C11" s="40"/>
      <c r="D11" s="37"/>
      <c r="E11" s="37"/>
      <c r="F11" s="37"/>
      <c r="G11" s="37"/>
      <c r="H11" s="37"/>
      <c r="I11" s="37"/>
    </row>
    <row r="12" spans="1:9" x14ac:dyDescent="0.25">
      <c r="A12" s="62" t="s">
        <v>54</v>
      </c>
      <c r="B12" s="62"/>
      <c r="C12" s="62"/>
      <c r="D12" s="62"/>
      <c r="E12" s="62"/>
      <c r="F12" s="62"/>
      <c r="G12" s="62"/>
      <c r="H12" s="62"/>
      <c r="I12" s="62"/>
    </row>
  </sheetData>
  <mergeCells count="8">
    <mergeCell ref="A8:I8"/>
    <mergeCell ref="A12:I12"/>
    <mergeCell ref="A1:A2"/>
    <mergeCell ref="B1:C1"/>
    <mergeCell ref="D1:E1"/>
    <mergeCell ref="F1:G1"/>
    <mergeCell ref="H1:I1"/>
    <mergeCell ref="A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" sqref="B1"/>
    </sheetView>
  </sheetViews>
  <sheetFormatPr defaultRowHeight="15" x14ac:dyDescent="0.25"/>
  <cols>
    <col min="1" max="1" width="18" bestFit="1" customWidth="1"/>
  </cols>
  <sheetData>
    <row r="1" spans="1:2" x14ac:dyDescent="0.25">
      <c r="A1" s="36" t="s">
        <v>42</v>
      </c>
      <c r="B1" s="41">
        <v>45748</v>
      </c>
    </row>
    <row r="2" spans="1:2" x14ac:dyDescent="0.25">
      <c r="A2" s="36" t="s">
        <v>1</v>
      </c>
      <c r="B2" s="36">
        <v>1.17</v>
      </c>
    </row>
    <row r="3" spans="1:2" x14ac:dyDescent="0.25">
      <c r="A3" s="36" t="s">
        <v>22</v>
      </c>
      <c r="B3" s="36">
        <v>1.17</v>
      </c>
    </row>
    <row r="4" spans="1:2" x14ac:dyDescent="0.25">
      <c r="A4" s="36" t="s">
        <v>33</v>
      </c>
      <c r="B4" s="36">
        <v>1.17</v>
      </c>
    </row>
    <row r="5" spans="1:2" x14ac:dyDescent="0.25">
      <c r="A5" s="36" t="s">
        <v>38</v>
      </c>
      <c r="B5" s="36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 Ser2</vt:lpstr>
      <vt:lpstr>Portfolio disclosure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Anant Sethi Jain</cp:lastModifiedBy>
  <dcterms:created xsi:type="dcterms:W3CDTF">2025-05-05T12:08:08Z</dcterms:created>
  <dcterms:modified xsi:type="dcterms:W3CDTF">2025-05-16T05:30:41Z</dcterms:modified>
</cp:coreProperties>
</file>