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390" windowHeight="7440" tabRatio="907" activeTab="0"/>
  </bookViews>
  <sheets>
    <sheet name="1A" sheetId="1" r:id="rId1"/>
    <sheet name="1B" sheetId="2" r:id="rId2"/>
    <sheet name="1C" sheetId="3" r:id="rId3"/>
    <sheet name="2A" sheetId="4" r:id="rId4"/>
    <sheet name="2B" sheetId="5" r:id="rId5"/>
    <sheet name="2C" sheetId="6" r:id="rId6"/>
    <sheet name="3A" sheetId="7" r:id="rId7"/>
    <sheet name="3B" sheetId="8" r:id="rId8"/>
  </sheets>
  <definedNames>
    <definedName name="_xlfn.IFERROR" hidden="1">#NAME?</definedName>
    <definedName name="_xlnm.Print_Area" localSheetId="0">'1A'!$A$1:$H$45</definedName>
    <definedName name="_xlnm.Print_Area" localSheetId="1">'1B'!$B$1:$H$43</definedName>
    <definedName name="_xlnm.Print_Area" localSheetId="2">'1C'!$A$1:$H$40</definedName>
    <definedName name="_xlnm.Print_Area" localSheetId="3">'2A'!$A$1:$H$42</definedName>
    <definedName name="_xlnm.Print_Area" localSheetId="4">'2B'!$A$1:$H$42</definedName>
    <definedName name="_xlnm.Print_Area" localSheetId="5">'2C'!$A$1:$H$37</definedName>
    <definedName name="_xlnm.Print_Area" localSheetId="6">'3A'!$A$1:$H$44</definedName>
    <definedName name="_xlnm.Print_Area" localSheetId="7">'3B'!$A$1:$H$42</definedName>
  </definedNames>
  <calcPr fullCalcOnLoad="1"/>
</workbook>
</file>

<file path=xl/sharedStrings.xml><?xml version="1.0" encoding="utf-8"?>
<sst xmlns="http://schemas.openxmlformats.org/spreadsheetml/2006/main" count="461" uniqueCount="113">
  <si>
    <t>Sr. No.</t>
  </si>
  <si>
    <t>Name of Instrument</t>
  </si>
  <si>
    <t>% to Net Assets</t>
  </si>
  <si>
    <t>CRISIL A1+</t>
  </si>
  <si>
    <t>Sector / Rating</t>
  </si>
  <si>
    <t>Percent</t>
  </si>
  <si>
    <t>Cash &amp; Equivalent</t>
  </si>
  <si>
    <t>Total</t>
  </si>
  <si>
    <t>Cash &amp; Cash Equivalents</t>
  </si>
  <si>
    <t>Net Receivable/Payable</t>
  </si>
  <si>
    <t>Grand Total</t>
  </si>
  <si>
    <t>Quantity</t>
  </si>
  <si>
    <t>Others</t>
  </si>
  <si>
    <t>India Rating BBB+</t>
  </si>
  <si>
    <t>Rating</t>
  </si>
  <si>
    <t>CBLO Margin</t>
  </si>
  <si>
    <t>Bhilangana Hydro Power Limited</t>
  </si>
  <si>
    <t>AD Hydro Power Limited</t>
  </si>
  <si>
    <t>Bhilwara Green Energy Limited</t>
  </si>
  <si>
    <t>The IL&amp;FS Financial Centre, 7th Floor, Plot C-22, G-Block, Bandra Kurla Complex, Bandra East, Mumbai-400051 (www.ilfsinfrafund.com)</t>
  </si>
  <si>
    <t>AMRI Hospitals Limited</t>
  </si>
  <si>
    <t>Money Market Instruments</t>
  </si>
  <si>
    <t>Net Receivable/(Payable)</t>
  </si>
  <si>
    <t>Collateralised Borrowing &amp; Lending Obligation (CBLO)</t>
  </si>
  <si>
    <t>IL&amp;FS  Infrastructure Debt Fund Series 1A</t>
  </si>
  <si>
    <t>IL&amp;FS  Infrastructure Debt Fund Series 1B</t>
  </si>
  <si>
    <t>IL&amp;FS  Infrastructure Debt Fund Series 1C</t>
  </si>
  <si>
    <t>Non Convertible Debentures-Listed</t>
  </si>
  <si>
    <t>Non Convertible Debentures-Privately placed (Unlisted)</t>
  </si>
  <si>
    <t>Market value</t>
  </si>
  <si>
    <r>
      <t>(</t>
    </r>
    <r>
      <rPr>
        <b/>
        <sz val="12"/>
        <color indexed="9"/>
        <rFont val="Rupee Foradian"/>
        <family val="2"/>
      </rPr>
      <t>`</t>
    </r>
    <r>
      <rPr>
        <b/>
        <sz val="12"/>
        <color indexed="9"/>
        <rFont val="Times New Roman"/>
        <family val="1"/>
      </rPr>
      <t xml:space="preserve"> In lakhs)</t>
    </r>
  </si>
  <si>
    <t>Unrated</t>
  </si>
  <si>
    <t>Babcock Borsig Limited</t>
  </si>
  <si>
    <t>Abhitech Developers Private Limited</t>
  </si>
  <si>
    <t>[ICRA]A+(SO)</t>
  </si>
  <si>
    <t>[ICRA]BBB</t>
  </si>
  <si>
    <t>CARE BBB-</t>
  </si>
  <si>
    <t>CARE A- (SO)</t>
  </si>
  <si>
    <t>IND A(SO)</t>
  </si>
  <si>
    <t>CARE A</t>
  </si>
  <si>
    <t>BG Wind Power Limited</t>
  </si>
  <si>
    <t>IL&amp;FS Solar Power Limited</t>
  </si>
  <si>
    <t>CARE A+</t>
  </si>
  <si>
    <t>Kanchanjunga Power Company Private Limited</t>
  </si>
  <si>
    <t>CARE  BBB +</t>
  </si>
  <si>
    <t>IL&amp;FS Wind Energy Limited</t>
  </si>
  <si>
    <t>Clean Max Enviro Energy Solutions Private Limited</t>
  </si>
  <si>
    <t>GHV Hospitality India Pvt Limited</t>
  </si>
  <si>
    <t>[ICRA]BBB -</t>
  </si>
  <si>
    <t>Janaadhar private Limited</t>
  </si>
  <si>
    <t xml:space="preserve">IL&amp;FS Wind Energy Limited </t>
  </si>
  <si>
    <t>IL&amp;FS  Infrastructure Debt Fund Series 3A</t>
  </si>
  <si>
    <t>IL&amp;FS  Infrastructure Debt Fund Series 3B</t>
  </si>
  <si>
    <t>IL&amp;FS  Infrastructure Debt Fund Series 2A</t>
  </si>
  <si>
    <t>IL&amp;FS Wind Energy Ltd</t>
  </si>
  <si>
    <t>GHV Hospitality India Pvt Ltd</t>
  </si>
  <si>
    <t xml:space="preserve">Janaadhar private Limited </t>
  </si>
  <si>
    <t>IL&amp;FS  Infrastructure Debt Fund Series 2B</t>
  </si>
  <si>
    <t>Abhitech Developers Pvt Ltd</t>
  </si>
  <si>
    <t>IL&amp;FS  Infrastructure Debt Fund Series 2C</t>
  </si>
  <si>
    <t xml:space="preserve">Collateralised Borrowing &amp; Lending Obligation </t>
  </si>
  <si>
    <t>Tanglin Development Limited</t>
  </si>
  <si>
    <t>BWR A+ (SO)</t>
  </si>
  <si>
    <t>Tanglin Development Limited.</t>
  </si>
  <si>
    <t>ISIN</t>
  </si>
  <si>
    <t>AMRI Hospitals Limited.</t>
  </si>
  <si>
    <t>Kanchanjunga Power Company Private Limited.</t>
  </si>
  <si>
    <t>Bhilangana Hydro Power Limited.</t>
  </si>
  <si>
    <r>
      <t>Bhilangana Hydro Power Limited</t>
    </r>
    <r>
      <rPr>
        <sz val="12"/>
        <color indexed="9"/>
        <rFont val="Times New Roman"/>
        <family val="1"/>
      </rPr>
      <t>..</t>
    </r>
  </si>
  <si>
    <r>
      <t>Bhilangana Hydro Power Limited</t>
    </r>
    <r>
      <rPr>
        <sz val="12"/>
        <color indexed="9"/>
        <rFont val="Times New Roman"/>
        <family val="1"/>
      </rPr>
      <t>….</t>
    </r>
  </si>
  <si>
    <t>IL&amp;FS Wind Energy Limited.</t>
  </si>
  <si>
    <t>Janaadhar private Limited .</t>
  </si>
  <si>
    <t>Kaynes Technology India Private Limited</t>
  </si>
  <si>
    <t>Bhilangana Hydro Power Limited..</t>
  </si>
  <si>
    <t>Monthly  Portfolio statement as on August 31, 2018</t>
  </si>
  <si>
    <t>INE030N07035</t>
  </si>
  <si>
    <t>INE810V08015</t>
  </si>
  <si>
    <t>INE656Y08016</t>
  </si>
  <si>
    <t>INE437M07075</t>
  </si>
  <si>
    <t>INE117N07030</t>
  </si>
  <si>
    <t>INE117N07022</t>
  </si>
  <si>
    <t>INE131S07022</t>
  </si>
  <si>
    <t>INE311I07088</t>
  </si>
  <si>
    <t>INE918Z07019</t>
  </si>
  <si>
    <t>INE030N07027</t>
  </si>
  <si>
    <t>INE453I07138</t>
  </si>
  <si>
    <t>INE572H07020</t>
  </si>
  <si>
    <t>INE434K07019</t>
  </si>
  <si>
    <t>INE437M07067</t>
  </si>
  <si>
    <t>INE437M07042</t>
  </si>
  <si>
    <t>INE882W07022</t>
  </si>
  <si>
    <t>INE434K07027</t>
  </si>
  <si>
    <t>INE683V07026</t>
  </si>
  <si>
    <t>INE437M07083</t>
  </si>
  <si>
    <t>INE117N07048</t>
  </si>
  <si>
    <t>INE453I07161</t>
  </si>
  <si>
    <t>INE01F007012</t>
  </si>
  <si>
    <t>INE882W07014</t>
  </si>
  <si>
    <t>INE311I07096</t>
  </si>
  <si>
    <t>INE810V08023</t>
  </si>
  <si>
    <t>INE030N07019</t>
  </si>
  <si>
    <t>INPYDBCLNM01</t>
  </si>
  <si>
    <t>INE437M07034</t>
  </si>
  <si>
    <t>INE117N07014</t>
  </si>
  <si>
    <t>INE572H07038</t>
  </si>
  <si>
    <t>INE437M07059</t>
  </si>
  <si>
    <t>INE810V08031</t>
  </si>
  <si>
    <t>INE683V07018</t>
  </si>
  <si>
    <t>INE647U07015</t>
  </si>
  <si>
    <t>INE453I07153</t>
  </si>
  <si>
    <t>INE453I07146</t>
  </si>
  <si>
    <t>INE572H07012</t>
  </si>
  <si>
    <t>INE030N07043</t>
  </si>
</sst>
</file>

<file path=xl/styles.xml><?xml version="1.0" encoding="utf-8"?>
<styleSheet xmlns="http://schemas.openxmlformats.org/spreadsheetml/2006/main">
  <numFmts count="6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#,##0;&quot;₹&quot;\-#,##0"/>
    <numFmt numFmtId="173" formatCode="&quot;₹&quot;#,##0;[Red]&quot;₹&quot;\-#,##0"/>
    <numFmt numFmtId="174" formatCode="&quot;₹&quot;#,##0.00;&quot;₹&quot;\-#,##0.00"/>
    <numFmt numFmtId="175" formatCode="&quot;₹&quot;#,##0.00;[Red]&quot;₹&quot;\-#,##0.00"/>
    <numFmt numFmtId="176" formatCode="_ &quot;₹&quot;* #,##0_ ;_ &quot;₹&quot;* \-#,##0_ ;_ &quot;₹&quot;* &quot;-&quot;_ ;_ @_ "/>
    <numFmt numFmtId="177" formatCode="_ &quot;₹&quot;* #,##0.00_ ;_ &quot;₹&quot;* \-#,##0.00_ ;_ &quot;₹&quot;* &quot;-&quot;??_ ;_ @_ "/>
    <numFmt numFmtId="178" formatCode="&quot;₹&quot;\ #,##0_);\(&quot;₹&quot;\ #,##0\)"/>
    <numFmt numFmtId="179" formatCode="&quot;₹&quot;\ #,##0_);[Red]\(&quot;₹&quot;\ #,##0\)"/>
    <numFmt numFmtId="180" formatCode="&quot;₹&quot;\ #,##0.00_);\(&quot;₹&quot;\ #,##0.00\)"/>
    <numFmt numFmtId="181" formatCode="&quot;₹&quot;\ #,##0.00_);[Red]\(&quot;₹&quot;\ #,##0.00\)"/>
    <numFmt numFmtId="182" formatCode="_(&quot;₹&quot;\ * #,##0_);_(&quot;₹&quot;\ * \(#,##0\);_(&quot;₹&quot;\ * &quot;-&quot;_);_(@_)"/>
    <numFmt numFmtId="183" formatCode="_(&quot;₹&quot;\ * #,##0.00_);_(&quot;₹&quot;\ * \(#,##0.00\);_(&quot;₹&quot;\ * &quot;-&quot;??_);_(@_)"/>
    <numFmt numFmtId="184" formatCode="&quot;Rs.&quot;\ #,##0;&quot;Rs.&quot;\ \-#,##0"/>
    <numFmt numFmtId="185" formatCode="&quot;Rs.&quot;\ #,##0;[Red]&quot;Rs.&quot;\ \-#,##0"/>
    <numFmt numFmtId="186" formatCode="&quot;Rs.&quot;\ #,##0.00;&quot;Rs.&quot;\ \-#,##0.00"/>
    <numFmt numFmtId="187" formatCode="&quot;Rs.&quot;\ #,##0.00;[Red]&quot;Rs.&quot;\ \-#,##0.00"/>
    <numFmt numFmtId="188" formatCode="_ &quot;Rs.&quot;\ * #,##0_ ;_ &quot;Rs.&quot;\ * \-#,##0_ ;_ &quot;Rs.&quot;\ * &quot;-&quot;_ ;_ @_ "/>
    <numFmt numFmtId="189" formatCode="_ &quot;Rs.&quot;\ * #,##0.00_ ;_ &quot;Rs.&quot;\ * \-#,##0.00_ ;_ &quot;Rs.&quot;\ * &quot;-&quot;??_ ;_ @_ "/>
    <numFmt numFmtId="190" formatCode="[$-409]dd\-mmm\-yy;@"/>
    <numFmt numFmtId="191" formatCode="_ * #,##0_)_£_ ;_ * \(#,##0\)_£_ ;_ * &quot;-&quot;??_)_£_ ;_ @_ "/>
    <numFmt numFmtId="192" formatCode="dd\-mmm\-yyyy"/>
    <numFmt numFmtId="193" formatCode="0.0%"/>
    <numFmt numFmtId="194" formatCode="_(* #,##0.0_);_(* \(#,##0.0\);_(* &quot;-&quot;??_);_(@_)"/>
    <numFmt numFmtId="195" formatCode="_(* #,##0_);_(* \(#,##0\);_(* &quot;-&quot;??_);_(@_)"/>
    <numFmt numFmtId="196" formatCode="0.0000"/>
    <numFmt numFmtId="197" formatCode="_(* #,##0.00000_);_(* \(#,##0.00000\);_(* &quot;-&quot;??_);_(@_)"/>
    <numFmt numFmtId="198" formatCode="_(* #,##0.000000_);_(* \(#,##0.000000\);_(* &quot;-&quot;??_);_(@_)"/>
    <numFmt numFmtId="199" formatCode="0.000%"/>
    <numFmt numFmtId="200" formatCode="#,##0.000000"/>
    <numFmt numFmtId="201" formatCode="##0.0000_);\(##0.0000\)"/>
    <numFmt numFmtId="202" formatCode="_(* #,##0.0000_);_(* \(#,##0.0000\);_(* &quot;-&quot;??_);_(@_)"/>
    <numFmt numFmtId="203" formatCode="_(* #,##0.000_);_(* \(#,##0.000\);_(* &quot;-&quot;??_);_(@_)"/>
    <numFmt numFmtId="204" formatCode="#,##0.0000000000_);\(#,##0.0000000000\)"/>
    <numFmt numFmtId="205" formatCode="#,##0.000000000_);\(#,##0.000000000\)"/>
    <numFmt numFmtId="206" formatCode="#,##0.000"/>
    <numFmt numFmtId="207" formatCode="#,##0.0000"/>
    <numFmt numFmtId="208" formatCode="#,##0.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000000_);\(#,##0.00000000\)"/>
    <numFmt numFmtId="214" formatCode="#,##0.0000000_);\(#,##0.0000000\)"/>
    <numFmt numFmtId="215" formatCode="#,##0.000000_);\(#,##0.000000\)"/>
    <numFmt numFmtId="216" formatCode="#,##0.00000_);\(#,##0.00000\)"/>
    <numFmt numFmtId="217" formatCode="#,##0.0000_);\(#,##0.0000\)"/>
    <numFmt numFmtId="218" formatCode="#,##0.000_);\(#,##0.000\)"/>
    <numFmt numFmtId="219" formatCode="#,##0.00_ ;\-#,##0.00\ "/>
    <numFmt numFmtId="220" formatCode="#,##0.0000000_ ;\-#,##0.0000000\ "/>
    <numFmt numFmtId="221" formatCode="0.0000%"/>
    <numFmt numFmtId="222" formatCode="0.000000000000000%"/>
    <numFmt numFmtId="223" formatCode="_(* #,##0.0000000_);_(* \(#,##0.0000000\);_(* &quot;-&quot;???????_);_(@_)"/>
    <numFmt numFmtId="224" formatCode="#,##0.000000000000000000_ ;\-#,##0.000000000000000000\ 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b/>
      <sz val="12"/>
      <color indexed="62"/>
      <name val="Times New Roman"/>
      <family val="1"/>
    </font>
    <font>
      <b/>
      <sz val="12"/>
      <name val="Times New Roman"/>
      <family val="1"/>
    </font>
    <font>
      <sz val="12"/>
      <color indexed="6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Rupee Foradian"/>
      <family val="2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0" fontId="4" fillId="0" borderId="0" xfId="101" applyNumberFormat="1" applyFont="1" applyAlignment="1">
      <alignment/>
    </xf>
    <xf numFmtId="171" fontId="3" fillId="0" borderId="0" xfId="70" applyFont="1" applyFill="1" applyBorder="1" applyAlignment="1">
      <alignment horizontal="center" vertical="top" wrapText="1"/>
    </xf>
    <xf numFmtId="195" fontId="4" fillId="0" borderId="0" xfId="70" applyNumberFormat="1" applyFont="1" applyAlignment="1">
      <alignment/>
    </xf>
    <xf numFmtId="10" fontId="4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top"/>
    </xf>
    <xf numFmtId="10" fontId="8" fillId="0" borderId="0" xfId="101" applyNumberFormat="1" applyFont="1" applyBorder="1" applyAlignment="1">
      <alignment horizontal="left" vertical="top"/>
    </xf>
    <xf numFmtId="4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center"/>
    </xf>
    <xf numFmtId="195" fontId="5" fillId="0" borderId="0" xfId="7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39" fontId="4" fillId="0" borderId="0" xfId="0" applyNumberFormat="1" applyFont="1" applyBorder="1" applyAlignment="1">
      <alignment/>
    </xf>
    <xf numFmtId="0" fontId="8" fillId="33" borderId="0" xfId="0" applyFont="1" applyFill="1" applyBorder="1" applyAlignment="1">
      <alignment/>
    </xf>
    <xf numFmtId="195" fontId="8" fillId="33" borderId="0" xfId="70" applyNumberFormat="1" applyFont="1" applyFill="1" applyBorder="1" applyAlignment="1">
      <alignment/>
    </xf>
    <xf numFmtId="39" fontId="8" fillId="33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39" fontId="3" fillId="34" borderId="0" xfId="0" applyNumberFormat="1" applyFont="1" applyFill="1" applyBorder="1" applyAlignment="1">
      <alignment/>
    </xf>
    <xf numFmtId="10" fontId="4" fillId="0" borderId="11" xfId="101" applyNumberFormat="1" applyFont="1" applyFill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8" fillId="33" borderId="11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95" fontId="4" fillId="0" borderId="0" xfId="70" applyNumberFormat="1" applyFont="1" applyFill="1" applyAlignment="1">
      <alignment/>
    </xf>
    <xf numFmtId="10" fontId="4" fillId="0" borderId="0" xfId="101" applyNumberFormat="1" applyFont="1" applyFill="1" applyAlignment="1">
      <alignment/>
    </xf>
    <xf numFmtId="0" fontId="4" fillId="0" borderId="10" xfId="0" applyFont="1" applyFill="1" applyBorder="1" applyAlignment="1">
      <alignment/>
    </xf>
    <xf numFmtId="195" fontId="4" fillId="0" borderId="0" xfId="7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10" fontId="8" fillId="0" borderId="0" xfId="101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1" fontId="4" fillId="0" borderId="0" xfId="70" applyFont="1" applyFill="1" applyBorder="1" applyAlignment="1">
      <alignment/>
    </xf>
    <xf numFmtId="171" fontId="4" fillId="0" borderId="11" xfId="70" applyFont="1" applyFill="1" applyBorder="1" applyAlignment="1">
      <alignment/>
    </xf>
    <xf numFmtId="171" fontId="8" fillId="33" borderId="0" xfId="70" applyFont="1" applyFill="1" applyBorder="1" applyAlignment="1">
      <alignment/>
    </xf>
    <xf numFmtId="0" fontId="8" fillId="35" borderId="0" xfId="0" applyFont="1" applyFill="1" applyBorder="1" applyAlignment="1">
      <alignment/>
    </xf>
    <xf numFmtId="39" fontId="8" fillId="35" borderId="0" xfId="0" applyNumberFormat="1" applyFont="1" applyFill="1" applyBorder="1" applyAlignment="1">
      <alignment/>
    </xf>
    <xf numFmtId="171" fontId="4" fillId="0" borderId="0" xfId="70" applyFont="1" applyBorder="1" applyAlignment="1">
      <alignment/>
    </xf>
    <xf numFmtId="10" fontId="8" fillId="33" borderId="11" xfId="70" applyNumberFormat="1" applyFont="1" applyFill="1" applyBorder="1" applyAlignment="1">
      <alignment/>
    </xf>
    <xf numFmtId="39" fontId="8" fillId="0" borderId="0" xfId="0" applyNumberFormat="1" applyFont="1" applyFill="1" applyBorder="1" applyAlignment="1">
      <alignment/>
    </xf>
    <xf numFmtId="10" fontId="8" fillId="0" borderId="11" xfId="0" applyNumberFormat="1" applyFont="1" applyFill="1" applyBorder="1" applyAlignment="1">
      <alignment/>
    </xf>
    <xf numFmtId="10" fontId="4" fillId="0" borderId="0" xfId="101" applyNumberFormat="1" applyFont="1" applyFill="1" applyBorder="1" applyAlignment="1">
      <alignment/>
    </xf>
    <xf numFmtId="10" fontId="4" fillId="0" borderId="0" xfId="101" applyNumberFormat="1" applyFont="1" applyBorder="1" applyAlignment="1">
      <alignment/>
    </xf>
    <xf numFmtId="39" fontId="3" fillId="34" borderId="0" xfId="70" applyNumberFormat="1" applyFont="1" applyFill="1" applyBorder="1" applyAlignment="1">
      <alignment horizontal="center" vertical="top" wrapText="1"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Fill="1" applyBorder="1" applyAlignment="1">
      <alignment/>
    </xf>
    <xf numFmtId="10" fontId="4" fillId="0" borderId="11" xfId="101" applyNumberFormat="1" applyFont="1" applyFill="1" applyBorder="1" applyAlignment="1">
      <alignment/>
    </xf>
    <xf numFmtId="10" fontId="3" fillId="34" borderId="11" xfId="101" applyNumberFormat="1" applyFont="1" applyFill="1" applyBorder="1" applyAlignment="1">
      <alignment/>
    </xf>
    <xf numFmtId="10" fontId="8" fillId="33" borderId="11" xfId="0" applyNumberFormat="1" applyFont="1" applyFill="1" applyBorder="1" applyAlignment="1">
      <alignment horizontal="right"/>
    </xf>
    <xf numFmtId="10" fontId="4" fillId="0" borderId="11" xfId="0" applyNumberFormat="1" applyFont="1" applyFill="1" applyBorder="1" applyAlignment="1">
      <alignment horizontal="right"/>
    </xf>
    <xf numFmtId="171" fontId="8" fillId="0" borderId="0" xfId="70" applyFont="1" applyFill="1" applyBorder="1" applyAlignment="1">
      <alignment/>
    </xf>
    <xf numFmtId="10" fontId="8" fillId="0" borderId="11" xfId="70" applyNumberFormat="1" applyFont="1" applyFill="1" applyBorder="1" applyAlignment="1">
      <alignment/>
    </xf>
    <xf numFmtId="10" fontId="8" fillId="35" borderId="11" xfId="101" applyNumberFormat="1" applyFont="1" applyFill="1" applyBorder="1" applyAlignment="1">
      <alignment/>
    </xf>
    <xf numFmtId="10" fontId="8" fillId="33" borderId="0" xfId="0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39" fontId="3" fillId="0" borderId="0" xfId="0" applyNumberFormat="1" applyFont="1" applyFill="1" applyBorder="1" applyAlignment="1">
      <alignment/>
    </xf>
    <xf numFmtId="10" fontId="3" fillId="0" borderId="0" xfId="101" applyNumberFormat="1" applyFont="1" applyFill="1" applyBorder="1" applyAlignment="1">
      <alignment/>
    </xf>
    <xf numFmtId="10" fontId="4" fillId="0" borderId="0" xfId="102" applyNumberFormat="1" applyFont="1" applyFill="1" applyBorder="1" applyAlignment="1">
      <alignment/>
    </xf>
    <xf numFmtId="195" fontId="4" fillId="0" borderId="0" xfId="72" applyNumberFormat="1" applyFont="1" applyFill="1" applyBorder="1" applyAlignment="1">
      <alignment/>
    </xf>
    <xf numFmtId="10" fontId="4" fillId="0" borderId="0" xfId="102" applyNumberFormat="1" applyFont="1" applyBorder="1" applyAlignment="1">
      <alignment/>
    </xf>
    <xf numFmtId="10" fontId="3" fillId="34" borderId="11" xfId="102" applyNumberFormat="1" applyFont="1" applyFill="1" applyBorder="1" applyAlignment="1">
      <alignment/>
    </xf>
    <xf numFmtId="171" fontId="4" fillId="0" borderId="0" xfId="72" applyFont="1" applyFill="1" applyBorder="1" applyAlignment="1">
      <alignment/>
    </xf>
    <xf numFmtId="10" fontId="4" fillId="0" borderId="11" xfId="102" applyNumberFormat="1" applyFont="1" applyFill="1" applyBorder="1" applyAlignment="1">
      <alignment/>
    </xf>
    <xf numFmtId="10" fontId="8" fillId="0" borderId="11" xfId="72" applyNumberFormat="1" applyFont="1" applyFill="1" applyBorder="1" applyAlignment="1">
      <alignment/>
    </xf>
    <xf numFmtId="171" fontId="8" fillId="0" borderId="0" xfId="72" applyFont="1" applyFill="1" applyBorder="1" applyAlignment="1">
      <alignment/>
    </xf>
    <xf numFmtId="10" fontId="8" fillId="33" borderId="11" xfId="72" applyNumberFormat="1" applyFont="1" applyFill="1" applyBorder="1" applyAlignment="1">
      <alignment/>
    </xf>
    <xf numFmtId="171" fontId="8" fillId="33" borderId="0" xfId="72" applyFont="1" applyFill="1" applyBorder="1" applyAlignment="1">
      <alignment/>
    </xf>
    <xf numFmtId="171" fontId="4" fillId="0" borderId="11" xfId="72" applyFont="1" applyFill="1" applyBorder="1" applyAlignment="1">
      <alignment/>
    </xf>
    <xf numFmtId="39" fontId="3" fillId="34" borderId="0" xfId="72" applyNumberFormat="1" applyFont="1" applyFill="1" applyBorder="1" applyAlignment="1">
      <alignment horizontal="center" vertical="top" wrapText="1"/>
    </xf>
    <xf numFmtId="171" fontId="3" fillId="0" borderId="0" xfId="72" applyFont="1" applyFill="1" applyBorder="1" applyAlignment="1">
      <alignment horizontal="center" vertical="top" wrapText="1"/>
    </xf>
    <xf numFmtId="10" fontId="4" fillId="0" borderId="11" xfId="102" applyNumberFormat="1" applyFont="1" applyFill="1" applyBorder="1" applyAlignment="1">
      <alignment horizontal="right"/>
    </xf>
    <xf numFmtId="195" fontId="5" fillId="0" borderId="0" xfId="72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vertical="top"/>
    </xf>
    <xf numFmtId="10" fontId="8" fillId="33" borderId="11" xfId="102" applyNumberFormat="1" applyFont="1" applyFill="1" applyBorder="1" applyAlignment="1">
      <alignment/>
    </xf>
    <xf numFmtId="9" fontId="8" fillId="0" borderId="11" xfId="102" applyFont="1" applyFill="1" applyBorder="1" applyAlignment="1">
      <alignment/>
    </xf>
    <xf numFmtId="10" fontId="8" fillId="0" borderId="0" xfId="102" applyNumberFormat="1" applyFont="1" applyFill="1" applyBorder="1" applyAlignment="1">
      <alignment horizontal="left" vertical="top"/>
    </xf>
    <xf numFmtId="39" fontId="4" fillId="35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top"/>
    </xf>
    <xf numFmtId="195" fontId="4" fillId="0" borderId="0" xfId="72" applyNumberFormat="1" applyFont="1" applyFill="1" applyBorder="1" applyAlignment="1">
      <alignment vertical="top"/>
    </xf>
    <xf numFmtId="10" fontId="4" fillId="0" borderId="0" xfId="102" applyNumberFormat="1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10" fontId="4" fillId="0" borderId="0" xfId="102" applyNumberFormat="1" applyFont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10" fontId="4" fillId="0" borderId="0" xfId="0" applyNumberFormat="1" applyFont="1" applyBorder="1" applyAlignment="1">
      <alignment vertical="top"/>
    </xf>
    <xf numFmtId="10" fontId="4" fillId="0" borderId="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191" fontId="3" fillId="0" borderId="0" xfId="72" applyNumberFormat="1" applyFont="1" applyFill="1" applyBorder="1" applyAlignment="1">
      <alignment horizontal="center" vertical="top" wrapText="1"/>
    </xf>
    <xf numFmtId="39" fontId="9" fillId="0" borderId="0" xfId="72" applyNumberFormat="1" applyFont="1" applyFill="1" applyBorder="1" applyAlignment="1">
      <alignment horizontal="center" vertical="top" wrapText="1"/>
    </xf>
    <xf numFmtId="10" fontId="3" fillId="0" borderId="11" xfId="102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39" fontId="4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9" fontId="8" fillId="0" borderId="0" xfId="0" applyNumberFormat="1" applyFont="1" applyFill="1" applyBorder="1" applyAlignment="1">
      <alignment vertical="top"/>
    </xf>
    <xf numFmtId="10" fontId="8" fillId="0" borderId="11" xfId="0" applyNumberFormat="1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8" fillId="33" borderId="0" xfId="0" applyFont="1" applyFill="1" applyBorder="1" applyAlignment="1">
      <alignment vertical="top"/>
    </xf>
    <xf numFmtId="171" fontId="8" fillId="33" borderId="0" xfId="72" applyFont="1" applyFill="1" applyBorder="1" applyAlignment="1">
      <alignment vertical="top"/>
    </xf>
    <xf numFmtId="10" fontId="8" fillId="33" borderId="11" xfId="102" applyNumberFormat="1" applyFont="1" applyFill="1" applyBorder="1" applyAlignment="1">
      <alignment vertical="top"/>
    </xf>
    <xf numFmtId="10" fontId="8" fillId="33" borderId="11" xfId="72" applyNumberFormat="1" applyFont="1" applyFill="1" applyBorder="1" applyAlignment="1">
      <alignment vertical="top"/>
    </xf>
    <xf numFmtId="39" fontId="8" fillId="33" borderId="0" xfId="0" applyNumberFormat="1" applyFont="1" applyFill="1" applyBorder="1" applyAlignment="1">
      <alignment vertical="top"/>
    </xf>
    <xf numFmtId="0" fontId="3" fillId="34" borderId="0" xfId="0" applyFont="1" applyFill="1" applyBorder="1" applyAlignment="1">
      <alignment vertical="top"/>
    </xf>
    <xf numFmtId="39" fontId="3" fillId="34" borderId="0" xfId="0" applyNumberFormat="1" applyFont="1" applyFill="1" applyBorder="1" applyAlignment="1">
      <alignment vertical="top"/>
    </xf>
    <xf numFmtId="10" fontId="3" fillId="34" borderId="11" xfId="102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39" fontId="4" fillId="0" borderId="0" xfId="0" applyNumberFormat="1" applyFont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95" fontId="4" fillId="0" borderId="0" xfId="72" applyNumberFormat="1" applyFont="1" applyBorder="1" applyAlignment="1">
      <alignment vertical="top"/>
    </xf>
    <xf numFmtId="10" fontId="8" fillId="0" borderId="0" xfId="102" applyNumberFormat="1" applyFont="1" applyBorder="1" applyAlignment="1">
      <alignment horizontal="left" vertical="top"/>
    </xf>
    <xf numFmtId="10" fontId="4" fillId="0" borderId="11" xfId="0" applyNumberFormat="1" applyFont="1" applyBorder="1" applyAlignment="1">
      <alignment vertical="top"/>
    </xf>
    <xf numFmtId="10" fontId="8" fillId="33" borderId="11" xfId="0" applyNumberFormat="1" applyFont="1" applyFill="1" applyBorder="1" applyAlignment="1">
      <alignment vertical="top"/>
    </xf>
    <xf numFmtId="195" fontId="8" fillId="33" borderId="0" xfId="72" applyNumberFormat="1" applyFont="1" applyFill="1" applyBorder="1" applyAlignment="1">
      <alignment vertical="top"/>
    </xf>
    <xf numFmtId="4" fontId="4" fillId="0" borderId="0" xfId="0" applyNumberFormat="1" applyFont="1" applyBorder="1" applyAlignment="1">
      <alignment vertical="top"/>
    </xf>
    <xf numFmtId="0" fontId="4" fillId="0" borderId="11" xfId="0" applyFont="1" applyBorder="1" applyAlignment="1">
      <alignment vertical="top"/>
    </xf>
    <xf numFmtId="39" fontId="4" fillId="0" borderId="0" xfId="0" applyNumberFormat="1" applyFont="1" applyFill="1" applyBorder="1" applyAlignment="1">
      <alignment/>
    </xf>
    <xf numFmtId="219" fontId="4" fillId="0" borderId="0" xfId="0" applyNumberFormat="1" applyFont="1" applyBorder="1" applyAlignment="1">
      <alignment/>
    </xf>
    <xf numFmtId="219" fontId="4" fillId="0" borderId="0" xfId="0" applyNumberFormat="1" applyFont="1" applyFill="1" applyAlignment="1">
      <alignment/>
    </xf>
    <xf numFmtId="219" fontId="4" fillId="0" borderId="0" xfId="0" applyNumberFormat="1" applyFont="1" applyFill="1" applyBorder="1" applyAlignment="1">
      <alignment/>
    </xf>
    <xf numFmtId="219" fontId="0" fillId="0" borderId="0" xfId="0" applyNumberFormat="1" applyAlignment="1">
      <alignment/>
    </xf>
    <xf numFmtId="219" fontId="4" fillId="0" borderId="0" xfId="0" applyNumberFormat="1" applyFont="1" applyFill="1" applyBorder="1" applyAlignment="1">
      <alignment vertical="top"/>
    </xf>
    <xf numFmtId="191" fontId="3" fillId="34" borderId="0" xfId="70" applyNumberFormat="1" applyFont="1" applyFill="1" applyBorder="1" applyAlignment="1">
      <alignment horizontal="center" vertical="top" wrapText="1"/>
    </xf>
    <xf numFmtId="191" fontId="3" fillId="34" borderId="0" xfId="72" applyNumberFormat="1" applyFont="1" applyFill="1" applyBorder="1" applyAlignment="1">
      <alignment horizontal="center" vertical="top" wrapText="1"/>
    </xf>
    <xf numFmtId="195" fontId="4" fillId="0" borderId="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195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3" fillId="34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top" wrapText="1"/>
    </xf>
    <xf numFmtId="191" fontId="3" fillId="34" borderId="0" xfId="70" applyNumberFormat="1" applyFont="1" applyFill="1" applyBorder="1" applyAlignment="1">
      <alignment horizontal="center" vertical="top" wrapText="1"/>
    </xf>
    <xf numFmtId="10" fontId="3" fillId="34" borderId="11" xfId="101" applyNumberFormat="1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91" fontId="3" fillId="34" borderId="0" xfId="72" applyNumberFormat="1" applyFont="1" applyFill="1" applyBorder="1" applyAlignment="1">
      <alignment horizontal="center" vertical="top" wrapText="1"/>
    </xf>
    <xf numFmtId="10" fontId="3" fillId="34" borderId="11" xfId="102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</cellXfs>
  <cellStyles count="94">
    <cellStyle name="Normal" xfId="0"/>
    <cellStyle name="&#10;386grabber=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Bad" xfId="64"/>
    <cellStyle name="Bad 2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omma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rmal 4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Title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2781300</xdr:colOff>
      <xdr:row>0</xdr:row>
      <xdr:rowOff>0</xdr:rowOff>
    </xdr:from>
    <xdr:to>
      <xdr:col>5</xdr:col>
      <xdr:colOff>257175</xdr:colOff>
      <xdr:row>2</xdr:row>
      <xdr:rowOff>161925</xdr:rowOff>
    </xdr:to>
    <xdr:pic>
      <xdr:nvPicPr>
        <xdr:cNvPr id="1" name="Picture 2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0"/>
          <a:ext cx="381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2781300</xdr:colOff>
      <xdr:row>0</xdr:row>
      <xdr:rowOff>0</xdr:rowOff>
    </xdr:from>
    <xdr:to>
      <xdr:col>5</xdr:col>
      <xdr:colOff>133350</xdr:colOff>
      <xdr:row>2</xdr:row>
      <xdr:rowOff>161925</xdr:rowOff>
    </xdr:to>
    <xdr:pic>
      <xdr:nvPicPr>
        <xdr:cNvPr id="1" name="Picture 1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0"/>
          <a:ext cx="3810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2781300</xdr:colOff>
      <xdr:row>0</xdr:row>
      <xdr:rowOff>0</xdr:rowOff>
    </xdr:from>
    <xdr:to>
      <xdr:col>5</xdr:col>
      <xdr:colOff>409575</xdr:colOff>
      <xdr:row>2</xdr:row>
      <xdr:rowOff>161925</xdr:rowOff>
    </xdr:to>
    <xdr:pic>
      <xdr:nvPicPr>
        <xdr:cNvPr id="1" name="Picture 1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0"/>
          <a:ext cx="3800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2781300</xdr:colOff>
      <xdr:row>0</xdr:row>
      <xdr:rowOff>0</xdr:rowOff>
    </xdr:from>
    <xdr:to>
      <xdr:col>5</xdr:col>
      <xdr:colOff>419100</xdr:colOff>
      <xdr:row>2</xdr:row>
      <xdr:rowOff>161925</xdr:rowOff>
    </xdr:to>
    <xdr:pic>
      <xdr:nvPicPr>
        <xdr:cNvPr id="1" name="Picture 2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0"/>
          <a:ext cx="381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2781300</xdr:colOff>
      <xdr:row>0</xdr:row>
      <xdr:rowOff>0</xdr:rowOff>
    </xdr:from>
    <xdr:to>
      <xdr:col>5</xdr:col>
      <xdr:colOff>542925</xdr:colOff>
      <xdr:row>2</xdr:row>
      <xdr:rowOff>161925</xdr:rowOff>
    </xdr:to>
    <xdr:pic>
      <xdr:nvPicPr>
        <xdr:cNvPr id="1" name="Picture 1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0"/>
          <a:ext cx="381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2781300</xdr:colOff>
      <xdr:row>0</xdr:row>
      <xdr:rowOff>0</xdr:rowOff>
    </xdr:from>
    <xdr:to>
      <xdr:col>5</xdr:col>
      <xdr:colOff>419100</xdr:colOff>
      <xdr:row>2</xdr:row>
      <xdr:rowOff>161925</xdr:rowOff>
    </xdr:to>
    <xdr:pic>
      <xdr:nvPicPr>
        <xdr:cNvPr id="1" name="Picture 1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0"/>
          <a:ext cx="381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2781300</xdr:colOff>
      <xdr:row>0</xdr:row>
      <xdr:rowOff>0</xdr:rowOff>
    </xdr:from>
    <xdr:to>
      <xdr:col>5</xdr:col>
      <xdr:colOff>457200</xdr:colOff>
      <xdr:row>2</xdr:row>
      <xdr:rowOff>161925</xdr:rowOff>
    </xdr:to>
    <xdr:pic>
      <xdr:nvPicPr>
        <xdr:cNvPr id="1" name="Picture 2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0"/>
          <a:ext cx="381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2781300</xdr:colOff>
      <xdr:row>0</xdr:row>
      <xdr:rowOff>0</xdr:rowOff>
    </xdr:from>
    <xdr:to>
      <xdr:col>4</xdr:col>
      <xdr:colOff>1171575</xdr:colOff>
      <xdr:row>3</xdr:row>
      <xdr:rowOff>0</xdr:rowOff>
    </xdr:to>
    <xdr:pic>
      <xdr:nvPicPr>
        <xdr:cNvPr id="1" name="Picture 2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0"/>
          <a:ext cx="3810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55"/>
  <sheetViews>
    <sheetView tabSelected="1" view="pageBreakPreview" zoomScale="87" zoomScaleNormal="85" zoomScaleSheetLayoutView="87" workbookViewId="0" topLeftCell="B1">
      <selection activeCell="B1" sqref="B1"/>
    </sheetView>
  </sheetViews>
  <sheetFormatPr defaultColWidth="9.140625" defaultRowHeight="12.75"/>
  <cols>
    <col min="1" max="1" width="6.28125" style="1" hidden="1" customWidth="1"/>
    <col min="2" max="2" width="7.57421875" style="1" customWidth="1"/>
    <col min="3" max="3" width="58.7109375" style="1" customWidth="1"/>
    <col min="4" max="4" width="20.00390625" style="1" bestFit="1" customWidth="1"/>
    <col min="5" max="5" width="16.421875" style="1" customWidth="1"/>
    <col min="6" max="6" width="11.00390625" style="35" customWidth="1"/>
    <col min="7" max="7" width="16.8515625" style="1" customWidth="1"/>
    <col min="8" max="8" width="14.7109375" style="1" customWidth="1"/>
    <col min="9" max="9" width="16.28125" style="1" bestFit="1" customWidth="1"/>
    <col min="10" max="10" width="19.8515625" style="1" hidden="1" customWidth="1"/>
    <col min="11" max="11" width="9.140625" style="51" hidden="1" customWidth="1"/>
    <col min="12" max="12" width="15.7109375" style="1" hidden="1" customWidth="1"/>
    <col min="13" max="13" width="25.57421875" style="1" hidden="1" customWidth="1"/>
    <col min="14" max="14" width="12.140625" style="1" hidden="1" customWidth="1"/>
    <col min="15" max="16" width="0" style="1" hidden="1" customWidth="1"/>
    <col min="17" max="16384" width="9.140625" style="1" customWidth="1"/>
  </cols>
  <sheetData>
    <row r="1" ht="15.75"/>
    <row r="2" ht="15.75"/>
    <row r="3" ht="15.75"/>
    <row r="5" ht="15.75">
      <c r="B5" s="1" t="s">
        <v>19</v>
      </c>
    </row>
    <row r="7" spans="2:12" s="13" customFormat="1" ht="15.75" customHeight="1">
      <c r="B7" s="141" t="s">
        <v>24</v>
      </c>
      <c r="C7" s="142"/>
      <c r="D7" s="142"/>
      <c r="E7" s="142"/>
      <c r="F7" s="142"/>
      <c r="G7" s="142"/>
      <c r="H7" s="143"/>
      <c r="I7" s="1"/>
      <c r="K7" s="52"/>
      <c r="L7" s="1"/>
    </row>
    <row r="8" spans="2:12" s="13" customFormat="1" ht="15.75" customHeight="1">
      <c r="B8" s="144" t="s">
        <v>74</v>
      </c>
      <c r="C8" s="145"/>
      <c r="D8" s="145"/>
      <c r="E8" s="145"/>
      <c r="F8" s="145"/>
      <c r="G8" s="145"/>
      <c r="H8" s="146"/>
      <c r="I8" s="1"/>
      <c r="K8" s="52"/>
      <c r="L8" s="1"/>
    </row>
    <row r="9" spans="2:8" ht="15.75">
      <c r="B9" s="147"/>
      <c r="C9" s="148"/>
      <c r="D9" s="148"/>
      <c r="E9" s="148"/>
      <c r="F9" s="148"/>
      <c r="G9" s="148"/>
      <c r="H9" s="149"/>
    </row>
    <row r="10" spans="2:8" ht="15.75">
      <c r="B10" s="18"/>
      <c r="C10" s="14"/>
      <c r="D10" s="15"/>
      <c r="E10" s="15"/>
      <c r="F10" s="16"/>
      <c r="G10" s="17"/>
      <c r="H10" s="27"/>
    </row>
    <row r="11" spans="2:12" s="13" customFormat="1" ht="15.75">
      <c r="B11" s="150" t="s">
        <v>0</v>
      </c>
      <c r="C11" s="151" t="s">
        <v>1</v>
      </c>
      <c r="D11" s="151" t="s">
        <v>14</v>
      </c>
      <c r="E11" s="135" t="s">
        <v>64</v>
      </c>
      <c r="F11" s="151" t="s">
        <v>11</v>
      </c>
      <c r="G11" s="53" t="s">
        <v>29</v>
      </c>
      <c r="H11" s="152" t="s">
        <v>2</v>
      </c>
      <c r="I11" s="4"/>
      <c r="J11" s="54"/>
      <c r="K11" s="52"/>
      <c r="L11" s="4"/>
    </row>
    <row r="12" spans="2:8" ht="15.75">
      <c r="B12" s="150"/>
      <c r="C12" s="151"/>
      <c r="D12" s="151"/>
      <c r="E12" s="135"/>
      <c r="F12" s="151"/>
      <c r="G12" s="53" t="s">
        <v>30</v>
      </c>
      <c r="H12" s="152"/>
    </row>
    <row r="13" spans="2:8" ht="15.75">
      <c r="B13" s="34"/>
      <c r="G13" s="30"/>
      <c r="H13" s="36"/>
    </row>
    <row r="14" spans="2:8" ht="15.75">
      <c r="B14" s="34"/>
      <c r="C14" s="37" t="s">
        <v>27</v>
      </c>
      <c r="G14" s="30"/>
      <c r="H14" s="36"/>
    </row>
    <row r="15" spans="1:12" ht="15.75">
      <c r="A15" s="1" t="str">
        <f>+$B$7&amp;C15</f>
        <v>IL&amp;FS  Infrastructure Debt Fund Series 1AIL&amp;FS Wind Energy Limited</v>
      </c>
      <c r="B15" s="34">
        <v>1</v>
      </c>
      <c r="C15" s="1" t="s">
        <v>45</v>
      </c>
      <c r="D15" s="1" t="s">
        <v>34</v>
      </c>
      <c r="E15" s="1" t="s">
        <v>99</v>
      </c>
      <c r="F15" s="35">
        <v>715</v>
      </c>
      <c r="G15" s="30">
        <v>8969.33219</v>
      </c>
      <c r="H15" s="36">
        <v>0.23226505033492967</v>
      </c>
      <c r="L15" s="9"/>
    </row>
    <row r="16" spans="1:12" ht="15.75">
      <c r="A16" s="1" t="str">
        <f aca="true" t="shared" si="0" ref="A16:A28">+$B$7&amp;C16</f>
        <v>IL&amp;FS  Infrastructure Debt Fund Series 1ABhilwara Green Energy Limited</v>
      </c>
      <c r="B16" s="34">
        <v>2</v>
      </c>
      <c r="C16" s="1" t="s">
        <v>18</v>
      </c>
      <c r="D16" s="1" t="s">
        <v>35</v>
      </c>
      <c r="E16" s="1" t="s">
        <v>100</v>
      </c>
      <c r="F16" s="35">
        <v>638797</v>
      </c>
      <c r="G16" s="30">
        <v>1197.7437362</v>
      </c>
      <c r="H16" s="36">
        <v>0.031016134009062692</v>
      </c>
      <c r="L16" s="9"/>
    </row>
    <row r="17" spans="1:12" ht="15.75">
      <c r="A17" s="1" t="str">
        <f t="shared" si="0"/>
        <v>IL&amp;FS  Infrastructure Debt Fund Series 1A</v>
      </c>
      <c r="B17" s="34"/>
      <c r="G17" s="30"/>
      <c r="H17" s="36"/>
      <c r="L17" s="9"/>
    </row>
    <row r="18" spans="1:12" ht="15.75">
      <c r="A18" s="1" t="str">
        <f t="shared" si="0"/>
        <v>IL&amp;FS  Infrastructure Debt Fund Series 1ANon Convertible Debentures-Privately placed (Unlisted)</v>
      </c>
      <c r="B18" s="34"/>
      <c r="C18" s="37" t="s">
        <v>28</v>
      </c>
      <c r="G18" s="30"/>
      <c r="H18" s="36"/>
      <c r="L18" s="9"/>
    </row>
    <row r="19" spans="1:12" ht="15.75">
      <c r="A19" s="1" t="str">
        <f t="shared" si="0"/>
        <v>IL&amp;FS  Infrastructure Debt Fund Series 1AClean Max Enviro Energy Solutions Private Limited</v>
      </c>
      <c r="B19" s="34">
        <v>3</v>
      </c>
      <c r="C19" s="1" t="s">
        <v>46</v>
      </c>
      <c r="D19" s="1" t="s">
        <v>36</v>
      </c>
      <c r="E19" s="1" t="s">
        <v>108</v>
      </c>
      <c r="F19" s="35">
        <v>600</v>
      </c>
      <c r="G19" s="30">
        <v>5999.99999</v>
      </c>
      <c r="H19" s="36">
        <v>0.1553728048160214</v>
      </c>
      <c r="L19" s="9"/>
    </row>
    <row r="20" spans="1:12" ht="15.75">
      <c r="A20" s="1" t="str">
        <f t="shared" si="0"/>
        <v>IL&amp;FS  Infrastructure Debt Fund Series 1ABhilangana Hydro Power Limited</v>
      </c>
      <c r="B20" s="34">
        <v>4</v>
      </c>
      <c r="C20" s="1" t="s">
        <v>16</v>
      </c>
      <c r="D20" s="1" t="s">
        <v>39</v>
      </c>
      <c r="E20" s="1" t="s">
        <v>109</v>
      </c>
      <c r="F20" s="35">
        <v>200</v>
      </c>
      <c r="G20" s="30">
        <v>2000</v>
      </c>
      <c r="H20" s="36">
        <v>0.05179093502499202</v>
      </c>
      <c r="L20" s="9"/>
    </row>
    <row r="21" spans="1:12" ht="15.75">
      <c r="A21" s="1" t="str">
        <f>+$B$7&amp;C21</f>
        <v>IL&amp;FS  Infrastructure Debt Fund Series 1ABhilangana Hydro Power Limited.</v>
      </c>
      <c r="B21" s="34">
        <v>5</v>
      </c>
      <c r="C21" s="1" t="s">
        <v>67</v>
      </c>
      <c r="D21" s="1" t="s">
        <v>39</v>
      </c>
      <c r="E21" s="1" t="s">
        <v>110</v>
      </c>
      <c r="F21" s="35">
        <v>139</v>
      </c>
      <c r="G21" s="30">
        <v>1390</v>
      </c>
      <c r="H21" s="36">
        <v>0.03599469984236946</v>
      </c>
      <c r="L21" s="9"/>
    </row>
    <row r="22" spans="1:12" ht="15.75">
      <c r="A22" s="1" t="str">
        <f>+$B$7&amp;C22</f>
        <v>IL&amp;FS  Infrastructure Debt Fund Series 1ABhilangana Hydro Power Limited..</v>
      </c>
      <c r="B22" s="34">
        <v>6</v>
      </c>
      <c r="C22" s="1" t="s">
        <v>68</v>
      </c>
      <c r="D22" s="1" t="s">
        <v>39</v>
      </c>
      <c r="E22" s="1" t="s">
        <v>95</v>
      </c>
      <c r="F22" s="35">
        <v>42</v>
      </c>
      <c r="G22" s="30">
        <v>420</v>
      </c>
      <c r="H22" s="36">
        <v>0.010876096355248324</v>
      </c>
      <c r="L22" s="9"/>
    </row>
    <row r="23" spans="1:12" ht="15.75">
      <c r="A23" s="1" t="str">
        <f>+$B$7&amp;C23</f>
        <v>IL&amp;FS  Infrastructure Debt Fund Series 1ABhilangana Hydro Power Limited….</v>
      </c>
      <c r="B23" s="34">
        <v>7</v>
      </c>
      <c r="C23" s="1" t="s">
        <v>69</v>
      </c>
      <c r="D23" s="1" t="s">
        <v>39</v>
      </c>
      <c r="E23" s="1" t="s">
        <v>85</v>
      </c>
      <c r="F23" s="35">
        <v>49</v>
      </c>
      <c r="G23" s="30">
        <v>490</v>
      </c>
      <c r="H23" s="36">
        <v>0.012688779081123045</v>
      </c>
      <c r="L23" s="9"/>
    </row>
    <row r="24" spans="1:12" ht="15.75">
      <c r="A24" s="1" t="str">
        <f t="shared" si="0"/>
        <v>IL&amp;FS  Infrastructure Debt Fund Series 1AAbhitech Developers Private Limited</v>
      </c>
      <c r="B24" s="34">
        <v>8</v>
      </c>
      <c r="C24" s="1" t="s">
        <v>33</v>
      </c>
      <c r="D24" s="1" t="s">
        <v>31</v>
      </c>
      <c r="E24" s="1" t="s">
        <v>92</v>
      </c>
      <c r="F24" s="35">
        <v>481900</v>
      </c>
      <c r="G24" s="30">
        <v>4819</v>
      </c>
      <c r="H24" s="36">
        <v>0.12479025794271828</v>
      </c>
      <c r="L24" s="9"/>
    </row>
    <row r="25" spans="1:12" ht="15.75">
      <c r="A25" s="1" t="str">
        <f t="shared" si="0"/>
        <v>IL&amp;FS  Infrastructure Debt Fund Series 1AGHV Hospitality India Pvt Limited</v>
      </c>
      <c r="B25" s="34">
        <v>9</v>
      </c>
      <c r="C25" s="1" t="s">
        <v>47</v>
      </c>
      <c r="D25" s="1" t="s">
        <v>31</v>
      </c>
      <c r="E25" s="1" t="s">
        <v>96</v>
      </c>
      <c r="F25" s="35">
        <v>180</v>
      </c>
      <c r="G25" s="30">
        <v>1836.10528</v>
      </c>
      <c r="H25" s="36">
        <v>0.04754680462776239</v>
      </c>
      <c r="L25" s="9"/>
    </row>
    <row r="26" spans="1:12" ht="15.75">
      <c r="A26" s="1" t="str">
        <f t="shared" si="0"/>
        <v>IL&amp;FS  Infrastructure Debt Fund Series 1AAMRI Hospitals Limited</v>
      </c>
      <c r="B26" s="34">
        <v>10</v>
      </c>
      <c r="C26" s="1" t="s">
        <v>20</v>
      </c>
      <c r="D26" s="1" t="s">
        <v>37</v>
      </c>
      <c r="E26" s="1" t="s">
        <v>102</v>
      </c>
      <c r="F26" s="35">
        <v>175</v>
      </c>
      <c r="G26" s="30">
        <v>764.342905</v>
      </c>
      <c r="H26" s="36">
        <v>0.019793016864834322</v>
      </c>
      <c r="L26" s="9"/>
    </row>
    <row r="27" spans="1:12" ht="15.75">
      <c r="A27" s="1" t="str">
        <f t="shared" si="0"/>
        <v>IL&amp;FS  Infrastructure Debt Fund Series 1AAD Hydro Power Limited</v>
      </c>
      <c r="B27" s="34">
        <v>11</v>
      </c>
      <c r="C27" s="1" t="s">
        <v>17</v>
      </c>
      <c r="D27" s="1" t="s">
        <v>38</v>
      </c>
      <c r="E27" s="1" t="s">
        <v>111</v>
      </c>
      <c r="F27" s="35">
        <v>130982</v>
      </c>
      <c r="G27" s="30">
        <v>333.23267</v>
      </c>
      <c r="H27" s="36">
        <v>0.008629215780087303</v>
      </c>
      <c r="L27" s="9"/>
    </row>
    <row r="28" spans="1:12" ht="15.75">
      <c r="A28" s="1" t="str">
        <f t="shared" si="0"/>
        <v>IL&amp;FS  Infrastructure Debt Fund Series 1ABG Wind Power Limited</v>
      </c>
      <c r="B28" s="34">
        <v>12</v>
      </c>
      <c r="C28" s="1" t="s">
        <v>40</v>
      </c>
      <c r="D28" s="1" t="s">
        <v>36</v>
      </c>
      <c r="E28" s="1" t="s">
        <v>112</v>
      </c>
      <c r="F28" s="35">
        <v>44220</v>
      </c>
      <c r="G28" s="30">
        <v>331.65</v>
      </c>
      <c r="H28" s="36">
        <v>0.008588231800519302</v>
      </c>
      <c r="L28" s="9"/>
    </row>
    <row r="29" spans="2:16" s="13" customFormat="1" ht="15.75">
      <c r="B29" s="20"/>
      <c r="C29" s="22" t="s">
        <v>7</v>
      </c>
      <c r="D29" s="22"/>
      <c r="E29" s="22"/>
      <c r="F29" s="22"/>
      <c r="G29" s="24">
        <v>28551.406771200003</v>
      </c>
      <c r="H29" s="63">
        <v>0.7393520264796682</v>
      </c>
      <c r="I29" s="10"/>
      <c r="K29" s="52"/>
      <c r="L29" s="1" t="e">
        <f>+(#REF!/100000)-(#REF!+#REF!)/100000</f>
        <v>#REF!</v>
      </c>
      <c r="M29" s="87" t="e">
        <f>+L29-G29</f>
        <v>#REF!</v>
      </c>
      <c r="N29" s="137">
        <f>SUM(F15:F28)</f>
        <v>1297999</v>
      </c>
      <c r="O29" s="13" t="e">
        <f>SUM(#REF!)</f>
        <v>#REF!</v>
      </c>
      <c r="P29" s="137" t="e">
        <f>+N29-O29</f>
        <v>#REF!</v>
      </c>
    </row>
    <row r="30" spans="2:12" s="13" customFormat="1" ht="15.75">
      <c r="B30" s="20"/>
      <c r="C30" s="10"/>
      <c r="D30" s="10"/>
      <c r="E30" s="10"/>
      <c r="F30" s="10"/>
      <c r="G30" s="49"/>
      <c r="H30" s="50"/>
      <c r="I30" s="10"/>
      <c r="K30" s="52"/>
      <c r="L30" s="1"/>
    </row>
    <row r="31" spans="2:12" s="13" customFormat="1" ht="15.75">
      <c r="B31" s="20"/>
      <c r="C31" s="37" t="s">
        <v>21</v>
      </c>
      <c r="D31" s="1"/>
      <c r="E31" s="1"/>
      <c r="F31" s="1"/>
      <c r="G31" s="30"/>
      <c r="H31" s="36"/>
      <c r="I31" s="10"/>
      <c r="K31" s="52"/>
      <c r="L31" s="1"/>
    </row>
    <row r="32" spans="2:12" s="13" customFormat="1" ht="15.75">
      <c r="B32" s="20"/>
      <c r="C32" s="13" t="s">
        <v>23</v>
      </c>
      <c r="D32" s="42"/>
      <c r="E32" s="42"/>
      <c r="F32" s="42"/>
      <c r="G32" s="30">
        <v>99.715515</v>
      </c>
      <c r="H32" s="36">
        <v>0.0025821798791743084</v>
      </c>
      <c r="I32" s="10"/>
      <c r="K32" s="52"/>
      <c r="L32" s="1"/>
    </row>
    <row r="33" spans="2:12" s="13" customFormat="1" ht="15.75">
      <c r="B33" s="20"/>
      <c r="C33" s="1"/>
      <c r="D33" s="1"/>
      <c r="E33" s="1"/>
      <c r="F33" s="1"/>
      <c r="G33" s="42"/>
      <c r="H33" s="43"/>
      <c r="I33" s="10"/>
      <c r="K33" s="52"/>
      <c r="L33" s="1"/>
    </row>
    <row r="34" spans="2:8" ht="15.75">
      <c r="B34" s="34"/>
      <c r="C34" s="22" t="s">
        <v>7</v>
      </c>
      <c r="D34" s="22"/>
      <c r="E34" s="22"/>
      <c r="F34" s="22"/>
      <c r="G34" s="44">
        <v>99.715515</v>
      </c>
      <c r="H34" s="48">
        <v>0.0025821798791743084</v>
      </c>
    </row>
    <row r="35" spans="2:8" ht="15.75">
      <c r="B35" s="34"/>
      <c r="C35" s="10"/>
      <c r="D35" s="10"/>
      <c r="E35" s="10"/>
      <c r="F35" s="10"/>
      <c r="G35" s="60"/>
      <c r="H35" s="61"/>
    </row>
    <row r="36" spans="2:8" ht="15.75">
      <c r="B36" s="34"/>
      <c r="C36" s="37" t="s">
        <v>15</v>
      </c>
      <c r="D36" s="42"/>
      <c r="E36" s="42"/>
      <c r="G36" s="30">
        <v>20.5</v>
      </c>
      <c r="H36" s="59">
        <v>0.0005308570840061683</v>
      </c>
    </row>
    <row r="37" spans="2:8" ht="15.75">
      <c r="B37" s="34"/>
      <c r="C37" s="37"/>
      <c r="D37" s="42"/>
      <c r="E37" s="42"/>
      <c r="G37" s="30"/>
      <c r="H37" s="59"/>
    </row>
    <row r="38" spans="2:12" s="13" customFormat="1" ht="15.75">
      <c r="B38" s="20"/>
      <c r="C38" s="22" t="s">
        <v>7</v>
      </c>
      <c r="D38" s="22"/>
      <c r="E38" s="22"/>
      <c r="F38" s="22"/>
      <c r="G38" s="24">
        <v>20.5</v>
      </c>
      <c r="H38" s="58">
        <v>0.0005308570840061683</v>
      </c>
      <c r="I38" s="10"/>
      <c r="K38" s="52"/>
      <c r="L38" s="1"/>
    </row>
    <row r="39" spans="2:8" ht="15.75">
      <c r="B39" s="34"/>
      <c r="G39" s="30"/>
      <c r="H39" s="36"/>
    </row>
    <row r="40" spans="2:8" ht="15.75">
      <c r="B40" s="34"/>
      <c r="C40" s="37" t="s">
        <v>12</v>
      </c>
      <c r="G40" s="30"/>
      <c r="H40" s="36"/>
    </row>
    <row r="41" spans="2:8" ht="15.75">
      <c r="B41" s="34">
        <v>1</v>
      </c>
      <c r="C41" s="1" t="s">
        <v>22</v>
      </c>
      <c r="D41" s="42"/>
      <c r="E41" s="42"/>
      <c r="G41" s="30">
        <v>-53.03589080000347</v>
      </c>
      <c r="H41" s="56">
        <v>-0.001273389187207776</v>
      </c>
    </row>
    <row r="42" spans="2:8" ht="15.75">
      <c r="B42" s="34">
        <v>2</v>
      </c>
      <c r="C42" s="1" t="s">
        <v>8</v>
      </c>
      <c r="D42" s="42"/>
      <c r="E42" s="42"/>
      <c r="G42" s="129">
        <v>9998.210135399999</v>
      </c>
      <c r="H42" s="36">
        <v>0.258908325744359</v>
      </c>
    </row>
    <row r="43" spans="2:12" s="13" customFormat="1" ht="15.75">
      <c r="B43" s="20"/>
      <c r="C43" s="22" t="s">
        <v>7</v>
      </c>
      <c r="D43" s="22"/>
      <c r="E43" s="22"/>
      <c r="F43" s="22"/>
      <c r="G43" s="24">
        <v>9945.174244599995</v>
      </c>
      <c r="H43" s="29">
        <v>0.25763493655715125</v>
      </c>
      <c r="I43" s="10"/>
      <c r="K43" s="52"/>
      <c r="L43" s="1"/>
    </row>
    <row r="44" spans="2:13" s="13" customFormat="1" ht="15.75">
      <c r="B44" s="20"/>
      <c r="C44" s="25" t="s">
        <v>10</v>
      </c>
      <c r="D44" s="25"/>
      <c r="E44" s="25"/>
      <c r="F44" s="25"/>
      <c r="G44" s="26">
        <v>38616.7965308</v>
      </c>
      <c r="H44" s="57">
        <v>1</v>
      </c>
      <c r="I44" s="11"/>
      <c r="K44" s="52"/>
      <c r="L44" s="13" t="e">
        <f>+#REF!/100000</f>
        <v>#REF!</v>
      </c>
      <c r="M44" s="87" t="e">
        <f>+L44-G44</f>
        <v>#REF!</v>
      </c>
    </row>
    <row r="45" spans="2:8" ht="15.75">
      <c r="B45" s="34"/>
      <c r="G45" s="9"/>
      <c r="H45" s="40"/>
    </row>
    <row r="46" ht="15.75">
      <c r="K46" s="55"/>
    </row>
    <row r="47" ht="15.75">
      <c r="K47" s="55"/>
    </row>
    <row r="48" ht="15.75">
      <c r="K48" s="55"/>
    </row>
    <row r="49" ht="15.75">
      <c r="K49" s="55"/>
    </row>
    <row r="50" ht="15.75">
      <c r="K50" s="55"/>
    </row>
    <row r="51" ht="15.75">
      <c r="K51" s="55"/>
    </row>
    <row r="52" ht="15.75">
      <c r="K52" s="55"/>
    </row>
    <row r="53" ht="15.75">
      <c r="K53" s="55"/>
    </row>
    <row r="54" ht="15.75">
      <c r="K54" s="55"/>
    </row>
    <row r="55" ht="15.75">
      <c r="K55" s="55"/>
    </row>
  </sheetData>
  <sheetProtection/>
  <mergeCells count="8">
    <mergeCell ref="B7:H7"/>
    <mergeCell ref="B8:H8"/>
    <mergeCell ref="B9:H9"/>
    <mergeCell ref="B11:B12"/>
    <mergeCell ref="C11:C12"/>
    <mergeCell ref="D11:D12"/>
    <mergeCell ref="F11:F12"/>
    <mergeCell ref="H11:H12"/>
  </mergeCells>
  <printOptions/>
  <pageMargins left="0" right="0" top="0" bottom="0" header="0" footer="0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view="pageBreakPreview" zoomScale="87" zoomScaleNormal="85" zoomScaleSheetLayoutView="87" zoomScalePageLayoutView="0" workbookViewId="0" topLeftCell="A1">
      <selection activeCell="A1" sqref="A1"/>
    </sheetView>
  </sheetViews>
  <sheetFormatPr defaultColWidth="9.140625" defaultRowHeight="12.75"/>
  <cols>
    <col min="1" max="1" width="0.13671875" style="31" customWidth="1"/>
    <col min="2" max="2" width="7.57421875" style="31" customWidth="1"/>
    <col min="3" max="3" width="58.7109375" style="31" customWidth="1"/>
    <col min="4" max="4" width="21.28125" style="31" bestFit="1" customWidth="1"/>
    <col min="5" max="5" width="16.8515625" style="31" customWidth="1"/>
    <col min="6" max="6" width="11.00390625" style="31" bestFit="1" customWidth="1"/>
    <col min="7" max="7" width="16.421875" style="31" customWidth="1"/>
    <col min="8" max="8" width="14.7109375" style="31" customWidth="1"/>
    <col min="9" max="9" width="14.57421875" style="1" customWidth="1"/>
    <col min="10" max="10" width="17.421875" style="31" hidden="1" customWidth="1"/>
    <col min="11" max="11" width="9.140625" style="33" hidden="1" customWidth="1"/>
    <col min="12" max="12" width="15.140625" style="1" hidden="1" customWidth="1"/>
    <col min="13" max="14" width="15.140625" style="31" hidden="1" customWidth="1"/>
    <col min="15" max="16" width="0" style="31" hidden="1" customWidth="1"/>
    <col min="17" max="17" width="17.00390625" style="31" hidden="1" customWidth="1"/>
    <col min="18" max="18" width="10.00390625" style="31" hidden="1" customWidth="1"/>
    <col min="19" max="19" width="9.28125" style="31" hidden="1" customWidth="1"/>
    <col min="20" max="21" width="0" style="31" hidden="1" customWidth="1"/>
    <col min="22" max="16384" width="9.140625" style="31" customWidth="1"/>
  </cols>
  <sheetData>
    <row r="1" ht="15.75">
      <c r="F1" s="32"/>
    </row>
    <row r="2" ht="15.75">
      <c r="F2" s="32"/>
    </row>
    <row r="3" ht="15.75">
      <c r="F3" s="32"/>
    </row>
    <row r="4" ht="15.75">
      <c r="F4" s="32"/>
    </row>
    <row r="5" spans="2:6" ht="15.75">
      <c r="B5" s="1" t="s">
        <v>19</v>
      </c>
      <c r="F5" s="32"/>
    </row>
    <row r="6" spans="2:12" s="2" customFormat="1" ht="15.75" customHeight="1">
      <c r="B6" s="141" t="s">
        <v>25</v>
      </c>
      <c r="C6" s="142"/>
      <c r="D6" s="142"/>
      <c r="E6" s="142"/>
      <c r="F6" s="142"/>
      <c r="G6" s="142"/>
      <c r="H6" s="143"/>
      <c r="I6" s="1"/>
      <c r="K6" s="3"/>
      <c r="L6" s="1"/>
    </row>
    <row r="7" spans="2:12" s="2" customFormat="1" ht="15.75" customHeight="1">
      <c r="B7" s="153" t="s">
        <v>74</v>
      </c>
      <c r="C7" s="154"/>
      <c r="D7" s="154"/>
      <c r="E7" s="154"/>
      <c r="F7" s="154"/>
      <c r="G7" s="154"/>
      <c r="H7" s="155"/>
      <c r="I7" s="1"/>
      <c r="K7" s="3"/>
      <c r="L7" s="1"/>
    </row>
    <row r="8" spans="2:11" ht="15.75">
      <c r="B8" s="147"/>
      <c r="C8" s="148"/>
      <c r="D8" s="148"/>
      <c r="E8" s="148"/>
      <c r="F8" s="148"/>
      <c r="G8" s="148"/>
      <c r="H8" s="149"/>
      <c r="J8" s="38"/>
      <c r="K8" s="39"/>
    </row>
    <row r="9" spans="2:11" ht="15.75">
      <c r="B9" s="18"/>
      <c r="C9" s="12"/>
      <c r="D9" s="12"/>
      <c r="E9" s="12"/>
      <c r="F9" s="12"/>
      <c r="G9" s="12"/>
      <c r="H9" s="19"/>
      <c r="J9" s="38"/>
      <c r="K9" s="39"/>
    </row>
    <row r="10" spans="2:12" s="2" customFormat="1" ht="15.75">
      <c r="B10" s="150" t="s">
        <v>0</v>
      </c>
      <c r="C10" s="151" t="s">
        <v>1</v>
      </c>
      <c r="D10" s="151" t="s">
        <v>14</v>
      </c>
      <c r="E10" s="135" t="s">
        <v>64</v>
      </c>
      <c r="F10" s="151" t="s">
        <v>11</v>
      </c>
      <c r="G10" s="53" t="s">
        <v>29</v>
      </c>
      <c r="H10" s="152" t="s">
        <v>2</v>
      </c>
      <c r="I10" s="4"/>
      <c r="J10" s="6"/>
      <c r="K10" s="3"/>
      <c r="L10" s="4"/>
    </row>
    <row r="11" spans="2:12" s="2" customFormat="1" ht="15.75">
      <c r="B11" s="150"/>
      <c r="C11" s="151"/>
      <c r="D11" s="151"/>
      <c r="E11" s="135"/>
      <c r="F11" s="151"/>
      <c r="G11" s="53" t="s">
        <v>30</v>
      </c>
      <c r="H11" s="152"/>
      <c r="I11" s="4"/>
      <c r="J11" s="6"/>
      <c r="K11" s="3"/>
      <c r="L11" s="4"/>
    </row>
    <row r="12" spans="2:8" ht="15.75">
      <c r="B12" s="34"/>
      <c r="C12" s="1"/>
      <c r="D12" s="1"/>
      <c r="E12" s="1"/>
      <c r="F12" s="1"/>
      <c r="G12" s="30"/>
      <c r="H12" s="36"/>
    </row>
    <row r="13" spans="2:8" ht="15.75">
      <c r="B13" s="34"/>
      <c r="C13" s="37" t="s">
        <v>27</v>
      </c>
      <c r="D13" s="1"/>
      <c r="E13" s="1"/>
      <c r="F13" s="1"/>
      <c r="G13" s="30"/>
      <c r="H13" s="36"/>
    </row>
    <row r="14" spans="1:8" ht="15.75">
      <c r="A14" s="31" t="str">
        <f>+$B$6&amp;C14</f>
        <v>IL&amp;FS  Infrastructure Debt Fund Series 1BIL&amp;FS Solar Power Limited</v>
      </c>
      <c r="B14" s="34">
        <v>1</v>
      </c>
      <c r="C14" s="1" t="s">
        <v>41</v>
      </c>
      <c r="D14" s="1" t="s">
        <v>42</v>
      </c>
      <c r="E14" s="1" t="s">
        <v>77</v>
      </c>
      <c r="F14" s="41">
        <v>547</v>
      </c>
      <c r="G14" s="30">
        <v>5915.99233</v>
      </c>
      <c r="H14" s="36">
        <v>0.154886833599658</v>
      </c>
    </row>
    <row r="15" spans="1:17" ht="15.75">
      <c r="A15" s="31" t="str">
        <f>+$B$6&amp;C15</f>
        <v>IL&amp;FS  Infrastructure Debt Fund Series 1BIL&amp;FS Wind Energy Limited</v>
      </c>
      <c r="B15" s="34">
        <v>2</v>
      </c>
      <c r="C15" s="1" t="s">
        <v>45</v>
      </c>
      <c r="D15" s="1" t="s">
        <v>34</v>
      </c>
      <c r="E15" s="1" t="s">
        <v>106</v>
      </c>
      <c r="F15" s="41">
        <v>200</v>
      </c>
      <c r="G15" s="30">
        <v>2508.90411</v>
      </c>
      <c r="H15" s="36">
        <v>0.06568571960996238</v>
      </c>
      <c r="I15" s="64"/>
      <c r="Q15" s="64"/>
    </row>
    <row r="16" spans="1:17" ht="15.75">
      <c r="A16" s="31" t="str">
        <f>+$B$6&amp;C16</f>
        <v>IL&amp;FS  Infrastructure Debt Fund Series 1BIL&amp;FS Wind Energy Limited.</v>
      </c>
      <c r="B16" s="34">
        <v>3</v>
      </c>
      <c r="C16" s="1" t="s">
        <v>70</v>
      </c>
      <c r="D16" s="1" t="s">
        <v>34</v>
      </c>
      <c r="E16" s="1" t="s">
        <v>99</v>
      </c>
      <c r="F16" s="41">
        <v>35</v>
      </c>
      <c r="G16" s="30">
        <v>439.05822</v>
      </c>
      <c r="H16" s="36">
        <v>0.011495000951379196</v>
      </c>
      <c r="I16" s="64"/>
      <c r="Q16" s="64"/>
    </row>
    <row r="17" spans="1:8" ht="15.75">
      <c r="A17" s="31" t="str">
        <f>+$B$6&amp;C17</f>
        <v>IL&amp;FS  Infrastructure Debt Fund Series 1BBhilwara Green Energy Limited</v>
      </c>
      <c r="B17" s="34">
        <v>3</v>
      </c>
      <c r="C17" s="1" t="s">
        <v>18</v>
      </c>
      <c r="D17" s="1" t="s">
        <v>35</v>
      </c>
      <c r="E17" s="1" t="s">
        <v>84</v>
      </c>
      <c r="F17" s="41">
        <v>117143</v>
      </c>
      <c r="G17" s="30">
        <v>1171.42991</v>
      </c>
      <c r="H17" s="36">
        <v>0.030669253681035846</v>
      </c>
    </row>
    <row r="18" spans="1:8" ht="15.75">
      <c r="A18" s="31" t="str">
        <f>+$B$6&amp;C18</f>
        <v>IL&amp;FS  Infrastructure Debt Fund Series 1BBabcock Borsig Limited</v>
      </c>
      <c r="B18" s="34">
        <v>4</v>
      </c>
      <c r="C18" s="1" t="s">
        <v>32</v>
      </c>
      <c r="D18" s="1" t="s">
        <v>31</v>
      </c>
      <c r="E18" s="1" t="s">
        <v>91</v>
      </c>
      <c r="F18" s="41">
        <v>20</v>
      </c>
      <c r="G18" s="30">
        <v>212.32859</v>
      </c>
      <c r="H18" s="36">
        <v>0.00555898337139663</v>
      </c>
    </row>
    <row r="19" spans="2:8" ht="15.75">
      <c r="B19" s="34"/>
      <c r="C19" s="1"/>
      <c r="D19" s="1"/>
      <c r="E19" s="1"/>
      <c r="F19" s="41"/>
      <c r="G19" s="30"/>
      <c r="H19" s="36"/>
    </row>
    <row r="20" spans="2:8" ht="15.75">
      <c r="B20" s="34"/>
      <c r="C20" s="37" t="s">
        <v>28</v>
      </c>
      <c r="D20" s="1"/>
      <c r="E20" s="1"/>
      <c r="F20" s="35"/>
      <c r="G20" s="30"/>
      <c r="H20" s="36"/>
    </row>
    <row r="21" spans="1:8" ht="15.75">
      <c r="A21" s="31" t="str">
        <f aca="true" t="shared" si="0" ref="A21:A27">+$B$6&amp;C21</f>
        <v>IL&amp;FS  Infrastructure Debt Fund Series 1BBhilangana Hydro Power Limited</v>
      </c>
      <c r="B21" s="34">
        <v>5</v>
      </c>
      <c r="C21" s="1" t="s">
        <v>16</v>
      </c>
      <c r="D21" s="1" t="s">
        <v>39</v>
      </c>
      <c r="E21" s="1" t="s">
        <v>95</v>
      </c>
      <c r="F21" s="41">
        <v>580</v>
      </c>
      <c r="G21" s="30">
        <v>5800</v>
      </c>
      <c r="H21" s="36">
        <v>0.15185003373356576</v>
      </c>
    </row>
    <row r="22" spans="1:8" ht="15.75">
      <c r="A22" s="31" t="str">
        <f t="shared" si="0"/>
        <v>IL&amp;FS  Infrastructure Debt Fund Series 1BAD Hydro Power Limited</v>
      </c>
      <c r="B22" s="34">
        <v>6</v>
      </c>
      <c r="C22" s="1" t="s">
        <v>17</v>
      </c>
      <c r="D22" s="1" t="s">
        <v>38</v>
      </c>
      <c r="E22" s="1" t="s">
        <v>86</v>
      </c>
      <c r="F22" s="41">
        <v>406649</v>
      </c>
      <c r="G22" s="30">
        <v>4138.2399</v>
      </c>
      <c r="H22" s="36">
        <v>0.1083434255883772</v>
      </c>
    </row>
    <row r="23" spans="1:8" ht="15.75">
      <c r="A23" s="31" t="str">
        <f t="shared" si="0"/>
        <v>IL&amp;FS  Infrastructure Debt Fund Series 1BBG Wind Power Limited</v>
      </c>
      <c r="B23" s="34">
        <v>7</v>
      </c>
      <c r="C23" s="1" t="s">
        <v>40</v>
      </c>
      <c r="D23" s="1" t="s">
        <v>36</v>
      </c>
      <c r="E23" s="1" t="s">
        <v>81</v>
      </c>
      <c r="F23" s="41">
        <v>207388</v>
      </c>
      <c r="G23" s="30">
        <v>2073.88</v>
      </c>
      <c r="H23" s="36">
        <v>0.05429633585506334</v>
      </c>
    </row>
    <row r="24" spans="1:8" ht="15.75">
      <c r="A24" s="31" t="str">
        <f t="shared" si="0"/>
        <v>IL&amp;FS  Infrastructure Debt Fund Series 1BGHV Hospitality India Pvt Limited</v>
      </c>
      <c r="B24" s="34">
        <v>8</v>
      </c>
      <c r="C24" s="1" t="s">
        <v>47</v>
      </c>
      <c r="D24" s="1" t="s">
        <v>31</v>
      </c>
      <c r="E24" s="1" t="s">
        <v>96</v>
      </c>
      <c r="F24" s="41">
        <v>200</v>
      </c>
      <c r="G24" s="30">
        <v>2040.11699</v>
      </c>
      <c r="H24" s="36">
        <v>0.05341238512964149</v>
      </c>
    </row>
    <row r="25" spans="1:8" ht="15.75">
      <c r="A25" s="31" t="str">
        <f>+$B$6&amp;" "&amp;C25</f>
        <v>IL&amp;FS  Infrastructure Debt Fund Series 1B Babcock Borsig Limited</v>
      </c>
      <c r="B25" s="34">
        <v>9</v>
      </c>
      <c r="C25" s="1" t="s">
        <v>32</v>
      </c>
      <c r="D25" s="1" t="s">
        <v>31</v>
      </c>
      <c r="E25" s="1" t="s">
        <v>87</v>
      </c>
      <c r="F25" s="41">
        <v>150</v>
      </c>
      <c r="G25" s="30">
        <v>1594.53169</v>
      </c>
      <c r="H25" s="36">
        <v>0.04174649843374821</v>
      </c>
    </row>
    <row r="26" spans="1:8" ht="15.75">
      <c r="A26" s="31" t="str">
        <f t="shared" si="0"/>
        <v>IL&amp;FS  Infrastructure Debt Fund Series 1BAMRI Hospitals Limited</v>
      </c>
      <c r="B26" s="34">
        <v>10</v>
      </c>
      <c r="C26" s="1" t="s">
        <v>20</v>
      </c>
      <c r="D26" s="1" t="s">
        <v>37</v>
      </c>
      <c r="E26" s="1" t="s">
        <v>89</v>
      </c>
      <c r="F26" s="41">
        <v>20</v>
      </c>
      <c r="G26" s="30">
        <v>199.9589</v>
      </c>
      <c r="H26" s="36">
        <v>0.005235132019021846</v>
      </c>
    </row>
    <row r="27" spans="1:8" ht="15.75">
      <c r="A27" s="31" t="str">
        <f t="shared" si="0"/>
        <v>IL&amp;FS  Infrastructure Debt Fund Series 1BAbhitech Developers Private Limited</v>
      </c>
      <c r="B27" s="34">
        <v>11</v>
      </c>
      <c r="C27" s="1" t="s">
        <v>33</v>
      </c>
      <c r="D27" s="1" t="s">
        <v>37</v>
      </c>
      <c r="E27" s="1" t="s">
        <v>107</v>
      </c>
      <c r="F27" s="41">
        <v>175000</v>
      </c>
      <c r="G27" s="30">
        <v>1750</v>
      </c>
      <c r="H27" s="36">
        <v>0.04581682052305863</v>
      </c>
    </row>
    <row r="28" spans="2:21" ht="15.75">
      <c r="B28" s="34"/>
      <c r="C28" s="22" t="s">
        <v>7</v>
      </c>
      <c r="D28" s="45"/>
      <c r="E28" s="45"/>
      <c r="F28" s="45"/>
      <c r="G28" s="46">
        <v>27844.44064</v>
      </c>
      <c r="H28" s="62">
        <v>0.7289964224959087</v>
      </c>
      <c r="I28" s="10"/>
      <c r="Q28" s="31" t="e">
        <f>+(#REF!/100000)-(#REF!+#REF!)/100000</f>
        <v>#REF!</v>
      </c>
      <c r="R28" s="131" t="e">
        <f>+Q28-G28</f>
        <v>#REF!</v>
      </c>
      <c r="S28" s="138">
        <f>SUM(F14:F27)</f>
        <v>907932</v>
      </c>
      <c r="T28" s="31" t="e">
        <f>SUM(#REF!)</f>
        <v>#REF!</v>
      </c>
      <c r="U28" s="138" t="e">
        <f>+S28-T28</f>
        <v>#REF!</v>
      </c>
    </row>
    <row r="29" spans="2:9" ht="15.75">
      <c r="B29" s="34"/>
      <c r="C29" s="10"/>
      <c r="D29" s="10"/>
      <c r="E29" s="10"/>
      <c r="F29" s="10"/>
      <c r="G29" s="49"/>
      <c r="H29" s="50"/>
      <c r="I29" s="10"/>
    </row>
    <row r="30" spans="2:11" ht="15.75">
      <c r="B30" s="34"/>
      <c r="C30" s="37" t="s">
        <v>21</v>
      </c>
      <c r="D30" s="1"/>
      <c r="E30" s="1"/>
      <c r="F30" s="1"/>
      <c r="G30" s="30"/>
      <c r="H30" s="36"/>
      <c r="J30" s="38" t="s">
        <v>4</v>
      </c>
      <c r="K30" s="39" t="s">
        <v>5</v>
      </c>
    </row>
    <row r="31" spans="2:11" ht="15.75">
      <c r="B31" s="34"/>
      <c r="C31" s="13" t="s">
        <v>23</v>
      </c>
      <c r="D31" s="42"/>
      <c r="E31" s="42"/>
      <c r="F31" s="42"/>
      <c r="G31" s="30">
        <v>447.4796244</v>
      </c>
      <c r="H31" s="36">
        <v>0.011715482079348851</v>
      </c>
      <c r="J31" s="31" t="s">
        <v>3</v>
      </c>
      <c r="K31" s="33">
        <v>0.2227</v>
      </c>
    </row>
    <row r="32" spans="2:11" ht="15.75">
      <c r="B32" s="34"/>
      <c r="C32" s="1"/>
      <c r="D32" s="1"/>
      <c r="E32" s="1"/>
      <c r="F32" s="1"/>
      <c r="G32" s="42"/>
      <c r="H32" s="43"/>
      <c r="J32" s="31" t="s">
        <v>13</v>
      </c>
      <c r="K32" s="33">
        <v>0.0921</v>
      </c>
    </row>
    <row r="33" spans="2:12" s="2" customFormat="1" ht="15.75">
      <c r="B33" s="20"/>
      <c r="C33" s="22" t="s">
        <v>7</v>
      </c>
      <c r="D33" s="22"/>
      <c r="E33" s="22"/>
      <c r="F33" s="22"/>
      <c r="G33" s="44">
        <v>447.4796244</v>
      </c>
      <c r="H33" s="48">
        <v>0.011715482079348851</v>
      </c>
      <c r="I33" s="10"/>
      <c r="J33" s="2" t="s">
        <v>6</v>
      </c>
      <c r="K33" s="3">
        <v>0.0161</v>
      </c>
      <c r="L33" s="1"/>
    </row>
    <row r="34" spans="2:8" ht="15.75">
      <c r="B34" s="34"/>
      <c r="C34" s="1"/>
      <c r="D34" s="1"/>
      <c r="E34" s="1"/>
      <c r="F34" s="1"/>
      <c r="G34" s="30"/>
      <c r="H34" s="36"/>
    </row>
    <row r="35" spans="2:8" ht="15.75">
      <c r="B35" s="34"/>
      <c r="C35" s="37" t="s">
        <v>15</v>
      </c>
      <c r="D35" s="1"/>
      <c r="E35" s="1"/>
      <c r="F35" s="35"/>
      <c r="G35" s="30">
        <v>5.5</v>
      </c>
      <c r="H35" s="59">
        <v>0.00014399572164389856</v>
      </c>
    </row>
    <row r="36" spans="2:8" ht="15.75">
      <c r="B36" s="34"/>
      <c r="C36" s="22" t="s">
        <v>7</v>
      </c>
      <c r="D36" s="22"/>
      <c r="E36" s="22"/>
      <c r="F36" s="22"/>
      <c r="G36" s="24">
        <v>5.5</v>
      </c>
      <c r="H36" s="58">
        <v>0.00014399572164389856</v>
      </c>
    </row>
    <row r="37" spans="2:8" ht="15.75">
      <c r="B37" s="34"/>
      <c r="C37" s="1"/>
      <c r="D37" s="1"/>
      <c r="E37" s="1"/>
      <c r="F37" s="1"/>
      <c r="G37" s="30"/>
      <c r="H37" s="36"/>
    </row>
    <row r="38" spans="2:8" ht="15.75">
      <c r="B38" s="34"/>
      <c r="C38" s="37" t="s">
        <v>12</v>
      </c>
      <c r="D38" s="1"/>
      <c r="E38" s="1"/>
      <c r="F38" s="1"/>
      <c r="G38" s="30"/>
      <c r="H38" s="36"/>
    </row>
    <row r="39" spans="2:8" ht="15.75">
      <c r="B39" s="34">
        <v>1</v>
      </c>
      <c r="C39" s="1" t="s">
        <v>9</v>
      </c>
      <c r="D39" s="1"/>
      <c r="E39" s="1"/>
      <c r="F39" s="1"/>
      <c r="G39" s="30">
        <v>-52.492998600002466</v>
      </c>
      <c r="H39" s="36">
        <v>-0.001374321311756275</v>
      </c>
    </row>
    <row r="40" spans="2:8" ht="15.75">
      <c r="B40" s="34">
        <v>2</v>
      </c>
      <c r="C40" s="30" t="s">
        <v>8</v>
      </c>
      <c r="D40" s="1"/>
      <c r="E40" s="1"/>
      <c r="F40" s="1"/>
      <c r="G40" s="30">
        <v>9950.6520001</v>
      </c>
      <c r="H40" s="36">
        <v>0.26051842101485495</v>
      </c>
    </row>
    <row r="41" spans="2:12" s="2" customFormat="1" ht="15.75">
      <c r="B41" s="20"/>
      <c r="C41" s="22" t="s">
        <v>7</v>
      </c>
      <c r="D41" s="22"/>
      <c r="E41" s="22"/>
      <c r="F41" s="22"/>
      <c r="G41" s="24">
        <v>9898.159001499998</v>
      </c>
      <c r="H41" s="29">
        <v>0.2591440997030987</v>
      </c>
      <c r="I41" s="10"/>
      <c r="K41" s="3"/>
      <c r="L41" s="1"/>
    </row>
    <row r="42" spans="2:18" s="2" customFormat="1" ht="15.75">
      <c r="B42" s="20"/>
      <c r="C42" s="25" t="s">
        <v>10</v>
      </c>
      <c r="D42" s="25"/>
      <c r="E42" s="25"/>
      <c r="F42" s="25"/>
      <c r="G42" s="26">
        <v>38195.5792659</v>
      </c>
      <c r="H42" s="57">
        <v>1</v>
      </c>
      <c r="I42" s="11"/>
      <c r="K42" s="3"/>
      <c r="L42" s="1"/>
      <c r="Q42" s="140" t="e">
        <f>+#REF!/100000</f>
        <v>#REF!</v>
      </c>
      <c r="R42" s="131" t="e">
        <f>+Q42-G42</f>
        <v>#REF!</v>
      </c>
    </row>
    <row r="43" spans="2:8" ht="15.75">
      <c r="B43" s="34"/>
      <c r="C43" s="1"/>
      <c r="D43" s="1"/>
      <c r="E43" s="1"/>
      <c r="F43" s="1"/>
      <c r="G43" s="9"/>
      <c r="H43" s="40"/>
    </row>
  </sheetData>
  <sheetProtection/>
  <mergeCells count="8">
    <mergeCell ref="B6:H6"/>
    <mergeCell ref="B7:H7"/>
    <mergeCell ref="B8:H8"/>
    <mergeCell ref="B10:B11"/>
    <mergeCell ref="C10:C11"/>
    <mergeCell ref="D10:D11"/>
    <mergeCell ref="F10:F11"/>
    <mergeCell ref="H10:H11"/>
  </mergeCells>
  <printOptions/>
  <pageMargins left="0" right="0" top="0" bottom="0" header="0" footer="0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="87" zoomScaleNormal="85" zoomScaleSheetLayoutView="87" zoomScalePageLayoutView="0" workbookViewId="0" topLeftCell="B1">
      <selection activeCell="B1" sqref="B1"/>
    </sheetView>
  </sheetViews>
  <sheetFormatPr defaultColWidth="9.140625" defaultRowHeight="12.75"/>
  <cols>
    <col min="1" max="1" width="7.00390625" style="2" hidden="1" customWidth="1"/>
    <col min="2" max="2" width="7.57421875" style="2" customWidth="1"/>
    <col min="3" max="3" width="58.7109375" style="2" customWidth="1"/>
    <col min="4" max="4" width="17.57421875" style="2" customWidth="1"/>
    <col min="5" max="5" width="16.28125" style="2" customWidth="1"/>
    <col min="6" max="6" width="11.00390625" style="2" bestFit="1" customWidth="1"/>
    <col min="7" max="7" width="17.8515625" style="2" customWidth="1"/>
    <col min="8" max="8" width="14.7109375" style="2" customWidth="1"/>
    <col min="9" max="9" width="14.57421875" style="1" customWidth="1"/>
    <col min="10" max="10" width="21.00390625" style="2" hidden="1" customWidth="1"/>
    <col min="11" max="11" width="9.140625" style="3" hidden="1" customWidth="1"/>
    <col min="12" max="12" width="15.140625" style="1" hidden="1" customWidth="1"/>
    <col min="13" max="13" width="0" style="2" hidden="1" customWidth="1"/>
    <col min="14" max="15" width="9.28125" style="2" hidden="1" customWidth="1"/>
    <col min="16" max="16" width="0" style="2" hidden="1" customWidth="1"/>
    <col min="17" max="16384" width="9.140625" style="2" customWidth="1"/>
  </cols>
  <sheetData>
    <row r="1" ht="15.75">
      <c r="F1" s="5"/>
    </row>
    <row r="2" ht="15.75">
      <c r="F2" s="5"/>
    </row>
    <row r="3" ht="15.75">
      <c r="F3" s="5"/>
    </row>
    <row r="4" ht="15.75">
      <c r="F4" s="5"/>
    </row>
    <row r="5" spans="2:6" ht="15.75">
      <c r="B5" s="13" t="s">
        <v>19</v>
      </c>
      <c r="F5" s="5"/>
    </row>
    <row r="6" spans="2:8" ht="15.75" customHeight="1">
      <c r="B6" s="141" t="s">
        <v>26</v>
      </c>
      <c r="C6" s="142"/>
      <c r="D6" s="142"/>
      <c r="E6" s="142"/>
      <c r="F6" s="142"/>
      <c r="G6" s="142"/>
      <c r="H6" s="143"/>
    </row>
    <row r="7" spans="2:8" ht="15.75" customHeight="1">
      <c r="B7" s="153" t="s">
        <v>74</v>
      </c>
      <c r="C7" s="154"/>
      <c r="D7" s="154"/>
      <c r="E7" s="154"/>
      <c r="F7" s="154"/>
      <c r="G7" s="154"/>
      <c r="H7" s="155"/>
    </row>
    <row r="8" spans="2:11" ht="15.75">
      <c r="B8" s="147"/>
      <c r="C8" s="148"/>
      <c r="D8" s="148"/>
      <c r="E8" s="148"/>
      <c r="F8" s="148"/>
      <c r="G8" s="148"/>
      <c r="H8" s="149"/>
      <c r="J8" s="7"/>
      <c r="K8" s="8"/>
    </row>
    <row r="9" spans="2:11" ht="15.75">
      <c r="B9" s="18"/>
      <c r="C9" s="12"/>
      <c r="D9" s="12"/>
      <c r="E9" s="12"/>
      <c r="F9" s="12"/>
      <c r="G9" s="12"/>
      <c r="H9" s="19"/>
      <c r="J9" s="7"/>
      <c r="K9" s="8"/>
    </row>
    <row r="10" spans="2:12" ht="15.75">
      <c r="B10" s="150" t="s">
        <v>0</v>
      </c>
      <c r="C10" s="151" t="s">
        <v>1</v>
      </c>
      <c r="D10" s="151" t="s">
        <v>14</v>
      </c>
      <c r="E10" s="135" t="s">
        <v>64</v>
      </c>
      <c r="F10" s="151" t="s">
        <v>11</v>
      </c>
      <c r="G10" s="53" t="s">
        <v>29</v>
      </c>
      <c r="H10" s="152" t="s">
        <v>2</v>
      </c>
      <c r="I10" s="4"/>
      <c r="J10" s="6"/>
      <c r="L10" s="4"/>
    </row>
    <row r="11" spans="2:12" ht="15.75">
      <c r="B11" s="150"/>
      <c r="C11" s="151"/>
      <c r="D11" s="151"/>
      <c r="E11" s="135"/>
      <c r="F11" s="151"/>
      <c r="G11" s="53" t="s">
        <v>30</v>
      </c>
      <c r="H11" s="152"/>
      <c r="I11" s="4"/>
      <c r="J11" s="6"/>
      <c r="L11" s="4"/>
    </row>
    <row r="12" spans="2:11" s="1" customFormat="1" ht="15.75">
      <c r="B12" s="20"/>
      <c r="C12" s="13"/>
      <c r="D12" s="13"/>
      <c r="E12" s="13"/>
      <c r="F12" s="13"/>
      <c r="G12" s="21"/>
      <c r="H12" s="28"/>
      <c r="J12" s="2"/>
      <c r="K12" s="3"/>
    </row>
    <row r="13" spans="2:11" s="1" customFormat="1" ht="15.75">
      <c r="B13" s="20"/>
      <c r="C13" s="37" t="s">
        <v>27</v>
      </c>
      <c r="D13" s="13"/>
      <c r="E13" s="13"/>
      <c r="F13" s="13"/>
      <c r="G13" s="21"/>
      <c r="H13" s="28"/>
      <c r="J13" s="2"/>
      <c r="K13" s="3"/>
    </row>
    <row r="14" spans="1:11" s="1" customFormat="1" ht="15.75">
      <c r="A14" s="1" t="str">
        <f aca="true" t="shared" si="0" ref="A14:A25">+$B$6&amp;C14</f>
        <v>IL&amp;FS  Infrastructure Debt Fund Series 1CBhilwara Green Energy Limited</v>
      </c>
      <c r="B14" s="34">
        <v>1</v>
      </c>
      <c r="C14" s="1" t="s">
        <v>18</v>
      </c>
      <c r="D14" s="1" t="s">
        <v>35</v>
      </c>
      <c r="E14" s="1" t="s">
        <v>75</v>
      </c>
      <c r="F14" s="41">
        <v>458496</v>
      </c>
      <c r="G14" s="30">
        <v>4584.95999</v>
      </c>
      <c r="H14" s="36">
        <v>0.10280564340659674</v>
      </c>
      <c r="J14" s="31"/>
      <c r="K14" s="33"/>
    </row>
    <row r="15" spans="1:11" s="1" customFormat="1" ht="15.75">
      <c r="A15" s="1" t="str">
        <f t="shared" si="0"/>
        <v>IL&amp;FS  Infrastructure Debt Fund Series 1CIL&amp;FS Solar Power Limited</v>
      </c>
      <c r="B15" s="34">
        <v>2</v>
      </c>
      <c r="C15" s="1" t="s">
        <v>41</v>
      </c>
      <c r="D15" s="1" t="s">
        <v>42</v>
      </c>
      <c r="E15" s="1" t="s">
        <v>77</v>
      </c>
      <c r="F15" s="41">
        <v>619</v>
      </c>
      <c r="G15" s="30">
        <v>6694.69699</v>
      </c>
      <c r="H15" s="36">
        <v>0.15011093509436635</v>
      </c>
      <c r="I15" s="41"/>
      <c r="J15" s="31"/>
      <c r="K15" s="33"/>
    </row>
    <row r="16" spans="1:11" s="1" customFormat="1" ht="15.75">
      <c r="A16" s="1" t="str">
        <f t="shared" si="0"/>
        <v>IL&amp;FS  Infrastructure Debt Fund Series 1CIL&amp;FS Wind Energy Limited</v>
      </c>
      <c r="B16" s="34">
        <v>3</v>
      </c>
      <c r="C16" s="1" t="s">
        <v>45</v>
      </c>
      <c r="D16" s="1" t="s">
        <v>34</v>
      </c>
      <c r="E16" s="1" t="s">
        <v>76</v>
      </c>
      <c r="F16" s="41">
        <v>299</v>
      </c>
      <c r="G16" s="30">
        <v>3750.81164</v>
      </c>
      <c r="H16" s="36">
        <v>0.0841020651844668</v>
      </c>
      <c r="I16" s="41"/>
      <c r="J16" s="31"/>
      <c r="K16" s="33"/>
    </row>
    <row r="17" spans="1:11" s="1" customFormat="1" ht="15.75">
      <c r="A17" s="1" t="str">
        <f t="shared" si="0"/>
        <v>IL&amp;FS  Infrastructure Debt Fund Series 1CBabcock Borsig Limited</v>
      </c>
      <c r="B17" s="34">
        <v>4</v>
      </c>
      <c r="C17" s="1" t="s">
        <v>32</v>
      </c>
      <c r="D17" s="1" t="s">
        <v>31</v>
      </c>
      <c r="E17" s="1" t="s">
        <v>91</v>
      </c>
      <c r="F17" s="41">
        <v>85</v>
      </c>
      <c r="G17" s="30">
        <v>890.15728</v>
      </c>
      <c r="H17" s="36">
        <v>0.01995943085720713</v>
      </c>
      <c r="I17" s="41"/>
      <c r="J17" s="31"/>
      <c r="K17" s="33"/>
    </row>
    <row r="18" spans="1:11" s="1" customFormat="1" ht="15.75">
      <c r="A18" s="1" t="str">
        <f t="shared" si="0"/>
        <v>IL&amp;FS  Infrastructure Debt Fund Series 1C</v>
      </c>
      <c r="B18" s="34"/>
      <c r="F18" s="41"/>
      <c r="G18" s="30"/>
      <c r="H18" s="36"/>
      <c r="J18" s="31"/>
      <c r="K18" s="33"/>
    </row>
    <row r="19" spans="1:11" s="1" customFormat="1" ht="15.75">
      <c r="A19" s="1" t="str">
        <f t="shared" si="0"/>
        <v>IL&amp;FS  Infrastructure Debt Fund Series 1CNon Convertible Debentures-Privately placed (Unlisted)</v>
      </c>
      <c r="B19" s="34"/>
      <c r="C19" s="37" t="s">
        <v>28</v>
      </c>
      <c r="F19" s="41"/>
      <c r="G19" s="30"/>
      <c r="H19" s="36"/>
      <c r="J19" s="31"/>
      <c r="K19" s="33"/>
    </row>
    <row r="20" spans="1:11" s="1" customFormat="1" ht="15.75">
      <c r="A20" s="1" t="str">
        <f t="shared" si="0"/>
        <v>IL&amp;FS  Infrastructure Debt Fund Series 1CKanchanjunga Power Company Private Limited</v>
      </c>
      <c r="B20" s="34">
        <v>5</v>
      </c>
      <c r="C20" s="1" t="s">
        <v>43</v>
      </c>
      <c r="D20" s="1" t="s">
        <v>44</v>
      </c>
      <c r="E20" s="1" t="s">
        <v>103</v>
      </c>
      <c r="F20" s="41">
        <v>650</v>
      </c>
      <c r="G20" s="30">
        <v>6300</v>
      </c>
      <c r="H20" s="36">
        <v>0.14126089537840425</v>
      </c>
      <c r="J20" s="31"/>
      <c r="K20" s="33"/>
    </row>
    <row r="21" spans="1:11" s="1" customFormat="1" ht="15.75">
      <c r="A21" s="1" t="str">
        <f>+$B$6&amp;" "&amp;C21</f>
        <v>IL&amp;FS  Infrastructure Debt Fund Series 1C Babcock Borsig Limited</v>
      </c>
      <c r="B21" s="34">
        <v>6</v>
      </c>
      <c r="C21" s="1" t="s">
        <v>32</v>
      </c>
      <c r="D21" s="1" t="s">
        <v>31</v>
      </c>
      <c r="E21" s="1" t="s">
        <v>87</v>
      </c>
      <c r="F21" s="41">
        <v>552</v>
      </c>
      <c r="G21" s="30">
        <v>5867.87661</v>
      </c>
      <c r="H21" s="36">
        <v>0.13157166728549136</v>
      </c>
      <c r="J21" s="31"/>
      <c r="K21" s="33"/>
    </row>
    <row r="22" spans="1:11" s="1" customFormat="1" ht="15.75">
      <c r="A22" s="1" t="str">
        <f t="shared" si="0"/>
        <v>IL&amp;FS  Infrastructure Debt Fund Series 1CAD Hydro Power Limited</v>
      </c>
      <c r="B22" s="34">
        <v>7</v>
      </c>
      <c r="C22" s="1" t="s">
        <v>17</v>
      </c>
      <c r="D22" s="1" t="s">
        <v>38</v>
      </c>
      <c r="E22" s="1" t="s">
        <v>104</v>
      </c>
      <c r="F22" s="41">
        <v>484635</v>
      </c>
      <c r="G22" s="30">
        <v>4931.85987</v>
      </c>
      <c r="H22" s="36">
        <v>0.11058395890746357</v>
      </c>
      <c r="J22" s="31"/>
      <c r="K22" s="33"/>
    </row>
    <row r="23" spans="1:11" s="1" customFormat="1" ht="15.75">
      <c r="A23" s="1" t="str">
        <f t="shared" si="0"/>
        <v>IL&amp;FS  Infrastructure Debt Fund Series 1CGHV Hospitality India Pvt Limited</v>
      </c>
      <c r="B23" s="34">
        <v>8</v>
      </c>
      <c r="C23" s="1" t="s">
        <v>47</v>
      </c>
      <c r="D23" s="1" t="s">
        <v>31</v>
      </c>
      <c r="E23" s="1" t="s">
        <v>96</v>
      </c>
      <c r="F23" s="41">
        <v>270</v>
      </c>
      <c r="G23" s="30">
        <v>2754.15793</v>
      </c>
      <c r="H23" s="36">
        <v>0.06175473257227499</v>
      </c>
      <c r="J23" s="31"/>
      <c r="K23" s="33"/>
    </row>
    <row r="24" spans="1:11" s="1" customFormat="1" ht="15.75">
      <c r="A24" s="1" t="str">
        <f t="shared" si="0"/>
        <v>IL&amp;FS  Infrastructure Debt Fund Series 1CBhilangana Hydro Power Limited</v>
      </c>
      <c r="B24" s="34">
        <v>9</v>
      </c>
      <c r="C24" s="1" t="s">
        <v>16</v>
      </c>
      <c r="D24" s="1" t="s">
        <v>39</v>
      </c>
      <c r="E24" s="1" t="s">
        <v>95</v>
      </c>
      <c r="F24" s="41">
        <v>261</v>
      </c>
      <c r="G24" s="30">
        <v>2610</v>
      </c>
      <c r="H24" s="36">
        <v>0.05852237094248176</v>
      </c>
      <c r="J24" s="31"/>
      <c r="K24" s="33"/>
    </row>
    <row r="25" spans="1:11" s="1" customFormat="1" ht="15.75">
      <c r="A25" s="1" t="str">
        <f t="shared" si="0"/>
        <v>IL&amp;FS  Infrastructure Debt Fund Series 1CAMRI Hospitals Limited</v>
      </c>
      <c r="B25" s="34">
        <v>10</v>
      </c>
      <c r="C25" s="1" t="s">
        <v>20</v>
      </c>
      <c r="D25" s="1" t="s">
        <v>37</v>
      </c>
      <c r="E25" s="1" t="s">
        <v>105</v>
      </c>
      <c r="F25" s="41">
        <v>120</v>
      </c>
      <c r="G25" s="30">
        <v>1199.75343</v>
      </c>
      <c r="H25" s="36">
        <v>0.026901308532557407</v>
      </c>
      <c r="J25" s="31"/>
      <c r="K25" s="33"/>
    </row>
    <row r="26" spans="2:16" s="1" customFormat="1" ht="15.75">
      <c r="B26" s="20"/>
      <c r="C26" s="22" t="s">
        <v>7</v>
      </c>
      <c r="D26" s="22"/>
      <c r="E26" s="22"/>
      <c r="F26" s="22"/>
      <c r="G26" s="24">
        <v>39584.27374</v>
      </c>
      <c r="H26" s="29">
        <v>0.8875730081613105</v>
      </c>
      <c r="I26" s="10"/>
      <c r="J26" s="2"/>
      <c r="K26" s="3"/>
      <c r="L26" s="1" t="e">
        <f>+(#REF!/100000)-(#REF!+#REF!)/100000</f>
        <v>#REF!</v>
      </c>
      <c r="M26" s="132" t="e">
        <f>+L26-G26</f>
        <v>#REF!</v>
      </c>
      <c r="N26" s="41">
        <f>SUM(F14:F25)</f>
        <v>945987</v>
      </c>
      <c r="O26" s="41" t="e">
        <f>SUM(#REF!,#REF!)</f>
        <v>#REF!</v>
      </c>
      <c r="P26" s="41" t="e">
        <f>+N26-O26</f>
        <v>#REF!</v>
      </c>
    </row>
    <row r="27" spans="2:11" s="1" customFormat="1" ht="15.75">
      <c r="B27" s="20"/>
      <c r="C27" s="10"/>
      <c r="D27" s="10"/>
      <c r="E27" s="10"/>
      <c r="F27" s="10"/>
      <c r="G27" s="49"/>
      <c r="H27" s="50"/>
      <c r="I27" s="10"/>
      <c r="J27" s="2"/>
      <c r="K27" s="3"/>
    </row>
    <row r="28" spans="2:11" ht="15.75">
      <c r="B28" s="20"/>
      <c r="C28" s="37" t="s">
        <v>21</v>
      </c>
      <c r="D28" s="13"/>
      <c r="E28" s="13"/>
      <c r="F28" s="13"/>
      <c r="G28" s="21"/>
      <c r="H28" s="28"/>
      <c r="J28" s="7" t="s">
        <v>4</v>
      </c>
      <c r="K28" s="8" t="s">
        <v>5</v>
      </c>
    </row>
    <row r="29" spans="2:11" ht="15.75">
      <c r="B29" s="20"/>
      <c r="C29" s="13" t="s">
        <v>23</v>
      </c>
      <c r="D29" s="47"/>
      <c r="E29" s="47"/>
      <c r="F29" s="47"/>
      <c r="G29" s="21">
        <v>2947.7389432</v>
      </c>
      <c r="H29" s="28">
        <v>0.06609527658067034</v>
      </c>
      <c r="J29" s="2" t="s">
        <v>3</v>
      </c>
      <c r="K29" s="3">
        <v>0.4026</v>
      </c>
    </row>
    <row r="30" spans="2:9" ht="15.75">
      <c r="B30" s="20"/>
      <c r="C30" s="22" t="s">
        <v>7</v>
      </c>
      <c r="D30" s="22"/>
      <c r="E30" s="22"/>
      <c r="F30" s="22"/>
      <c r="G30" s="24">
        <v>2947.7389432</v>
      </c>
      <c r="H30" s="29">
        <v>0.06609527658067034</v>
      </c>
      <c r="I30" s="10"/>
    </row>
    <row r="31" spans="2:11" s="1" customFormat="1" ht="15.75">
      <c r="B31" s="20"/>
      <c r="C31" s="13"/>
      <c r="D31" s="13"/>
      <c r="E31" s="13"/>
      <c r="F31" s="13"/>
      <c r="G31" s="21"/>
      <c r="H31" s="28"/>
      <c r="J31" s="2"/>
      <c r="K31" s="3"/>
    </row>
    <row r="32" spans="2:11" s="1" customFormat="1" ht="15.75">
      <c r="B32" s="34"/>
      <c r="C32" s="37" t="s">
        <v>15</v>
      </c>
      <c r="F32" s="35"/>
      <c r="G32" s="30">
        <v>39.5</v>
      </c>
      <c r="H32" s="59">
        <v>0.000885683391658249</v>
      </c>
      <c r="J32" s="31"/>
      <c r="K32" s="33"/>
    </row>
    <row r="33" spans="2:11" s="1" customFormat="1" ht="15.75">
      <c r="B33" s="20"/>
      <c r="C33" s="22" t="s">
        <v>7</v>
      </c>
      <c r="D33" s="22"/>
      <c r="E33" s="22"/>
      <c r="F33" s="23"/>
      <c r="G33" s="24">
        <v>39.5</v>
      </c>
      <c r="H33" s="58">
        <v>0.000885683391658249</v>
      </c>
      <c r="J33" s="2"/>
      <c r="K33" s="3"/>
    </row>
    <row r="34" spans="2:11" s="1" customFormat="1" ht="15.75">
      <c r="B34" s="20"/>
      <c r="C34" s="13"/>
      <c r="D34" s="13"/>
      <c r="E34" s="13"/>
      <c r="F34" s="13"/>
      <c r="G34" s="21"/>
      <c r="H34" s="28"/>
      <c r="J34" s="2"/>
      <c r="K34" s="3"/>
    </row>
    <row r="35" spans="2:11" s="1" customFormat="1" ht="15.75">
      <c r="B35" s="20"/>
      <c r="C35" s="37" t="s">
        <v>12</v>
      </c>
      <c r="D35" s="13"/>
      <c r="E35" s="13"/>
      <c r="F35" s="13"/>
      <c r="G35" s="21"/>
      <c r="H35" s="28"/>
      <c r="J35" s="2"/>
      <c r="K35" s="3"/>
    </row>
    <row r="36" spans="2:8" ht="15.75">
      <c r="B36" s="34">
        <v>1</v>
      </c>
      <c r="C36" s="13" t="s">
        <v>9</v>
      </c>
      <c r="D36" s="13"/>
      <c r="E36" s="13"/>
      <c r="F36" s="13"/>
      <c r="G36" s="30">
        <v>-61.4082309999917</v>
      </c>
      <c r="H36" s="28">
        <v>-0.0013769177293115411</v>
      </c>
    </row>
    <row r="37" spans="2:11" s="1" customFormat="1" ht="15.75">
      <c r="B37" s="34">
        <v>2</v>
      </c>
      <c r="C37" s="1" t="s">
        <v>8</v>
      </c>
      <c r="G37" s="30">
        <v>2088.2253483</v>
      </c>
      <c r="H37" s="36">
        <v>0.046822949595672715</v>
      </c>
      <c r="J37" s="31"/>
      <c r="K37" s="33"/>
    </row>
    <row r="38" spans="2:9" ht="15.75">
      <c r="B38" s="20"/>
      <c r="C38" s="22" t="s">
        <v>7</v>
      </c>
      <c r="D38" s="22"/>
      <c r="E38" s="22"/>
      <c r="F38" s="22"/>
      <c r="G38" s="24">
        <v>2026.8171173000082</v>
      </c>
      <c r="H38" s="29">
        <v>0.045446031866361175</v>
      </c>
      <c r="I38" s="10"/>
    </row>
    <row r="39" spans="2:13" ht="15.75">
      <c r="B39" s="20"/>
      <c r="C39" s="25" t="s">
        <v>10</v>
      </c>
      <c r="D39" s="25"/>
      <c r="E39" s="25"/>
      <c r="F39" s="25"/>
      <c r="G39" s="26">
        <v>44598.3298005</v>
      </c>
      <c r="H39" s="57">
        <v>1.0000000000000002</v>
      </c>
      <c r="I39" s="11"/>
      <c r="L39" s="1" t="e">
        <f>+#REF!/100000</f>
        <v>#REF!</v>
      </c>
      <c r="M39" s="132" t="e">
        <f>+L39-G39</f>
        <v>#REF!</v>
      </c>
    </row>
    <row r="40" spans="2:9" ht="15.75">
      <c r="B40" s="1"/>
      <c r="C40" s="11"/>
      <c r="D40" s="11"/>
      <c r="E40" s="11"/>
      <c r="F40" s="11"/>
      <c r="G40" s="65"/>
      <c r="H40" s="66"/>
      <c r="I40" s="11"/>
    </row>
  </sheetData>
  <sheetProtection/>
  <mergeCells count="8">
    <mergeCell ref="B6:H6"/>
    <mergeCell ref="B7:H7"/>
    <mergeCell ref="B8:H8"/>
    <mergeCell ref="B10:B11"/>
    <mergeCell ref="C10:C11"/>
    <mergeCell ref="D10:D11"/>
    <mergeCell ref="F10:F11"/>
    <mergeCell ref="H10:H11"/>
  </mergeCells>
  <printOptions/>
  <pageMargins left="0" right="0" top="0" bottom="0" header="0" footer="0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O42"/>
  <sheetViews>
    <sheetView view="pageBreakPreview" zoomScale="87" zoomScaleNormal="85" zoomScaleSheetLayoutView="87" zoomScalePageLayoutView="0" workbookViewId="0" topLeftCell="B1">
      <selection activeCell="P1" sqref="P1:P16384"/>
    </sheetView>
  </sheetViews>
  <sheetFormatPr defaultColWidth="9.140625" defaultRowHeight="12.75"/>
  <cols>
    <col min="1" max="1" width="4.7109375" style="1" hidden="1" customWidth="1"/>
    <col min="2" max="2" width="7.57421875" style="1" customWidth="1"/>
    <col min="3" max="3" width="58.7109375" style="1" customWidth="1"/>
    <col min="4" max="4" width="15.57421875" style="1" customWidth="1"/>
    <col min="5" max="5" width="18.421875" style="1" customWidth="1"/>
    <col min="6" max="6" width="10.8515625" style="68" customWidth="1"/>
    <col min="7" max="7" width="16.8515625" style="1" customWidth="1"/>
    <col min="8" max="8" width="14.7109375" style="1" customWidth="1"/>
    <col min="9" max="9" width="16.28125" style="1" bestFit="1" customWidth="1"/>
    <col min="10" max="10" width="19.8515625" style="1" hidden="1" customWidth="1"/>
    <col min="11" max="11" width="9.140625" style="67" hidden="1" customWidth="1"/>
    <col min="12" max="12" width="15.7109375" style="1" hidden="1" customWidth="1"/>
    <col min="13" max="13" width="11.8515625" style="1" hidden="1" customWidth="1"/>
    <col min="14" max="15" width="0" style="1" hidden="1" customWidth="1"/>
    <col min="16" max="16384" width="9.140625" style="1" customWidth="1"/>
  </cols>
  <sheetData>
    <row r="1" ht="15.75"/>
    <row r="2" ht="15.75"/>
    <row r="3" ht="15.75"/>
    <row r="5" ht="15.75">
      <c r="B5" s="1" t="s">
        <v>19</v>
      </c>
    </row>
    <row r="7" spans="2:12" s="13" customFormat="1" ht="15.75" customHeight="1">
      <c r="B7" s="141" t="s">
        <v>53</v>
      </c>
      <c r="C7" s="142"/>
      <c r="D7" s="142"/>
      <c r="E7" s="142"/>
      <c r="F7" s="142"/>
      <c r="G7" s="142"/>
      <c r="H7" s="143"/>
      <c r="I7" s="1"/>
      <c r="K7" s="69"/>
      <c r="L7" s="1"/>
    </row>
    <row r="8" spans="2:12" s="13" customFormat="1" ht="15.75" customHeight="1">
      <c r="B8" s="144" t="s">
        <v>74</v>
      </c>
      <c r="C8" s="145"/>
      <c r="D8" s="145"/>
      <c r="E8" s="145"/>
      <c r="F8" s="145"/>
      <c r="G8" s="145"/>
      <c r="H8" s="146"/>
      <c r="I8" s="1"/>
      <c r="K8" s="69"/>
      <c r="L8" s="1"/>
    </row>
    <row r="9" spans="2:8" ht="15.75">
      <c r="B9" s="147"/>
      <c r="C9" s="148"/>
      <c r="D9" s="148"/>
      <c r="E9" s="148"/>
      <c r="F9" s="148"/>
      <c r="G9" s="148"/>
      <c r="H9" s="149"/>
    </row>
    <row r="10" spans="2:8" ht="15.75">
      <c r="B10" s="18"/>
      <c r="C10" s="14"/>
      <c r="D10" s="15"/>
      <c r="E10" s="15"/>
      <c r="F10" s="81"/>
      <c r="G10" s="17"/>
      <c r="H10" s="80"/>
    </row>
    <row r="11" spans="2:12" s="13" customFormat="1" ht="15.75">
      <c r="B11" s="150" t="s">
        <v>0</v>
      </c>
      <c r="C11" s="156" t="s">
        <v>1</v>
      </c>
      <c r="D11" s="156" t="s">
        <v>14</v>
      </c>
      <c r="E11" s="136" t="s">
        <v>64</v>
      </c>
      <c r="F11" s="156" t="s">
        <v>11</v>
      </c>
      <c r="G11" s="78" t="s">
        <v>29</v>
      </c>
      <c r="H11" s="157" t="s">
        <v>2</v>
      </c>
      <c r="I11" s="79"/>
      <c r="J11" s="54"/>
      <c r="K11" s="69"/>
      <c r="L11" s="79"/>
    </row>
    <row r="12" spans="2:12" s="13" customFormat="1" ht="15.75">
      <c r="B12" s="150"/>
      <c r="C12" s="156"/>
      <c r="D12" s="156"/>
      <c r="E12" s="136"/>
      <c r="F12" s="156"/>
      <c r="G12" s="78" t="s">
        <v>30</v>
      </c>
      <c r="H12" s="157"/>
      <c r="I12" s="79"/>
      <c r="J12" s="54"/>
      <c r="K12" s="69"/>
      <c r="L12" s="79"/>
    </row>
    <row r="13" spans="2:8" ht="15.75">
      <c r="B13" s="34"/>
      <c r="G13" s="30"/>
      <c r="H13" s="36"/>
    </row>
    <row r="14" spans="2:8" ht="15.75">
      <c r="B14" s="34"/>
      <c r="C14" s="37" t="s">
        <v>27</v>
      </c>
      <c r="G14" s="30"/>
      <c r="H14" s="36"/>
    </row>
    <row r="15" spans="1:8" ht="15.75">
      <c r="A15" s="1" t="str">
        <f>+$B$7&amp;C15</f>
        <v>IL&amp;FS  Infrastructure Debt Fund Series 2AIL&amp;FS Wind Energy Limited</v>
      </c>
      <c r="B15" s="34">
        <v>1</v>
      </c>
      <c r="C15" s="1" t="s">
        <v>45</v>
      </c>
      <c r="D15" s="1" t="s">
        <v>34</v>
      </c>
      <c r="E15" s="1" t="s">
        <v>99</v>
      </c>
      <c r="F15" s="68">
        <v>338</v>
      </c>
      <c r="G15" s="30">
        <v>4240.04794</v>
      </c>
      <c r="H15" s="82">
        <v>0.2712620303070403</v>
      </c>
    </row>
    <row r="16" spans="1:8" ht="15.75">
      <c r="A16" s="1" t="str">
        <f aca="true" t="shared" si="0" ref="A16:A23">+$B$7&amp;C16</f>
        <v>IL&amp;FS  Infrastructure Debt Fund Series 2ABabcock Borsig Limited</v>
      </c>
      <c r="B16" s="34">
        <v>2</v>
      </c>
      <c r="C16" s="1" t="s">
        <v>32</v>
      </c>
      <c r="D16" s="1" t="s">
        <v>31</v>
      </c>
      <c r="E16" s="1" t="s">
        <v>91</v>
      </c>
      <c r="F16" s="68">
        <v>5</v>
      </c>
      <c r="G16" s="30">
        <v>53.08215</v>
      </c>
      <c r="H16" s="82">
        <v>0.003395992683531512</v>
      </c>
    </row>
    <row r="17" spans="1:8" ht="15.75">
      <c r="A17" s="1" t="str">
        <f t="shared" si="0"/>
        <v>IL&amp;FS  Infrastructure Debt Fund Series 2A</v>
      </c>
      <c r="B17" s="34"/>
      <c r="G17" s="30"/>
      <c r="H17" s="82"/>
    </row>
    <row r="18" spans="1:8" ht="15.75">
      <c r="A18" s="1" t="str">
        <f t="shared" si="0"/>
        <v>IL&amp;FS  Infrastructure Debt Fund Series 2ANon Convertible Debentures-Privately placed (Unlisted)</v>
      </c>
      <c r="B18" s="34"/>
      <c r="C18" s="37" t="s">
        <v>28</v>
      </c>
      <c r="G18" s="30"/>
      <c r="H18" s="36"/>
    </row>
    <row r="19" spans="1:8" ht="15.75">
      <c r="A19" s="1" t="str">
        <f>+$B$7&amp;" "&amp;C19</f>
        <v>IL&amp;FS  Infrastructure Debt Fund Series 2A Babcock Borsig Limited</v>
      </c>
      <c r="B19" s="34">
        <v>3</v>
      </c>
      <c r="C19" s="1" t="s">
        <v>32</v>
      </c>
      <c r="D19" s="1" t="s">
        <v>31</v>
      </c>
      <c r="E19" s="1" t="s">
        <v>100</v>
      </c>
      <c r="F19" s="68">
        <v>334</v>
      </c>
      <c r="G19" s="30">
        <v>3550.49056</v>
      </c>
      <c r="H19" s="82">
        <v>0.22714678973454733</v>
      </c>
    </row>
    <row r="20" spans="1:8" ht="15.75">
      <c r="A20" s="1" t="str">
        <f t="shared" si="0"/>
        <v>IL&amp;FS  Infrastructure Debt Fund Series 2AKanchanjunga Power Company Private Limited</v>
      </c>
      <c r="B20" s="34">
        <v>4</v>
      </c>
      <c r="C20" s="1" t="s">
        <v>43</v>
      </c>
      <c r="D20" s="1" t="s">
        <v>44</v>
      </c>
      <c r="E20" s="1" t="s">
        <v>101</v>
      </c>
      <c r="F20" s="68">
        <v>90</v>
      </c>
      <c r="G20" s="30">
        <v>900</v>
      </c>
      <c r="H20" s="82">
        <v>0.05757855352841512</v>
      </c>
    </row>
    <row r="21" spans="1:8" ht="15.75">
      <c r="A21" s="1" t="str">
        <f t="shared" si="0"/>
        <v>IL&amp;FS  Infrastructure Debt Fund Series 2AAMRI Hospitals Limited</v>
      </c>
      <c r="B21" s="34">
        <v>5</v>
      </c>
      <c r="C21" s="1" t="s">
        <v>20</v>
      </c>
      <c r="D21" s="1" t="s">
        <v>37</v>
      </c>
      <c r="E21" s="1" t="s">
        <v>102</v>
      </c>
      <c r="F21" s="68">
        <v>6</v>
      </c>
      <c r="G21" s="30">
        <v>59.98768</v>
      </c>
      <c r="H21" s="82">
        <v>0.0038377820488060413</v>
      </c>
    </row>
    <row r="22" spans="1:8" ht="15.75">
      <c r="A22" s="1" t="str">
        <f t="shared" si="0"/>
        <v>IL&amp;FS  Infrastructure Debt Fund Series 2AGHV Hospitality India Pvt Ltd</v>
      </c>
      <c r="B22" s="34">
        <v>6</v>
      </c>
      <c r="C22" s="1" t="s">
        <v>55</v>
      </c>
      <c r="D22" s="1" t="s">
        <v>31</v>
      </c>
      <c r="E22" s="1" t="s">
        <v>96</v>
      </c>
      <c r="F22" s="68">
        <v>220</v>
      </c>
      <c r="G22" s="30">
        <v>2244.12869</v>
      </c>
      <c r="H22" s="82">
        <v>0.1435707598909079</v>
      </c>
    </row>
    <row r="23" spans="1:8" ht="15.75">
      <c r="A23" s="1" t="str">
        <f t="shared" si="0"/>
        <v>IL&amp;FS  Infrastructure Debt Fund Series 2AJanaadhar private Limited </v>
      </c>
      <c r="B23" s="34">
        <v>7</v>
      </c>
      <c r="C23" s="1" t="s">
        <v>56</v>
      </c>
      <c r="D23" s="1" t="s">
        <v>48</v>
      </c>
      <c r="E23" s="1" t="s">
        <v>97</v>
      </c>
      <c r="F23" s="68">
        <v>60</v>
      </c>
      <c r="G23" s="30">
        <v>600</v>
      </c>
      <c r="H23" s="82">
        <v>0.03838570235227675</v>
      </c>
    </row>
    <row r="24" spans="1:8" ht="15.75">
      <c r="A24" s="1" t="str">
        <f>+$B$7&amp;C24</f>
        <v>IL&amp;FS  Infrastructure Debt Fund Series 2AJanaadhar private Limited .</v>
      </c>
      <c r="B24" s="34">
        <v>7</v>
      </c>
      <c r="C24" s="1" t="s">
        <v>71</v>
      </c>
      <c r="D24" s="1" t="s">
        <v>48</v>
      </c>
      <c r="E24" s="1" t="s">
        <v>90</v>
      </c>
      <c r="F24" s="68">
        <v>25</v>
      </c>
      <c r="G24" s="30">
        <v>250</v>
      </c>
      <c r="H24" s="82">
        <v>0.01599404264678198</v>
      </c>
    </row>
    <row r="25" spans="1:8" ht="15.75">
      <c r="A25" s="1" t="str">
        <f>+$B$7&amp;C25</f>
        <v>IL&amp;FS  Infrastructure Debt Fund Series 2ATanglin Development Limited</v>
      </c>
      <c r="B25" s="34">
        <v>8</v>
      </c>
      <c r="C25" s="1" t="s">
        <v>61</v>
      </c>
      <c r="D25" s="1" t="s">
        <v>62</v>
      </c>
      <c r="E25" s="1" t="s">
        <v>82</v>
      </c>
      <c r="F25" s="68">
        <v>250</v>
      </c>
      <c r="G25" s="30">
        <v>2553.36396</v>
      </c>
      <c r="H25" s="82">
        <v>0.16335444827598447</v>
      </c>
    </row>
    <row r="26" spans="1:8" ht="15.75">
      <c r="A26" s="1" t="str">
        <f>+$B$7&amp;C26</f>
        <v>IL&amp;FS  Infrastructure Debt Fund Series 2ATanglin Development Limited.</v>
      </c>
      <c r="B26" s="34">
        <v>9</v>
      </c>
      <c r="C26" s="1" t="s">
        <v>63</v>
      </c>
      <c r="D26" s="1" t="s">
        <v>62</v>
      </c>
      <c r="E26" s="1" t="s">
        <v>98</v>
      </c>
      <c r="F26" s="68">
        <v>90</v>
      </c>
      <c r="G26" s="30">
        <v>919.21103</v>
      </c>
      <c r="H26" s="82">
        <v>0.05880760166084956</v>
      </c>
    </row>
    <row r="27" spans="1:8" ht="15.75">
      <c r="A27" s="1" t="str">
        <f>+$B$7&amp;C27</f>
        <v>IL&amp;FS  Infrastructure Debt Fund Series 2AKaynes Technology India Private Limited</v>
      </c>
      <c r="B27" s="34">
        <v>10</v>
      </c>
      <c r="C27" s="1" t="s">
        <v>72</v>
      </c>
      <c r="D27" s="1" t="s">
        <v>31</v>
      </c>
      <c r="E27" s="1" t="s">
        <v>83</v>
      </c>
      <c r="F27" s="68">
        <v>200</v>
      </c>
      <c r="G27" s="30">
        <v>200</v>
      </c>
      <c r="H27" s="82">
        <v>0.012795234117425582</v>
      </c>
    </row>
    <row r="28" spans="2:15" s="13" customFormat="1" ht="15.75">
      <c r="B28" s="20"/>
      <c r="C28" s="22" t="s">
        <v>7</v>
      </c>
      <c r="D28" s="22"/>
      <c r="E28" s="22"/>
      <c r="F28" s="22"/>
      <c r="G28" s="24">
        <v>15570.312010000001</v>
      </c>
      <c r="H28" s="83">
        <v>0.9961289372465664</v>
      </c>
      <c r="I28" s="10"/>
      <c r="K28" s="69"/>
      <c r="L28" s="1" t="e">
        <f>+#REF!/100000</f>
        <v>#REF!</v>
      </c>
      <c r="M28" s="130" t="e">
        <f>+L28-G28</f>
        <v>#REF!</v>
      </c>
      <c r="N28" s="137">
        <f>SUM(F15:F27)</f>
        <v>1618</v>
      </c>
      <c r="O28" s="13" t="e">
        <f>SUM(#REF!)</f>
        <v>#REF!</v>
      </c>
    </row>
    <row r="29" spans="2:9" ht="15.75">
      <c r="B29" s="34"/>
      <c r="C29" s="10"/>
      <c r="D29" s="10"/>
      <c r="E29" s="10"/>
      <c r="F29" s="10"/>
      <c r="G29" s="49"/>
      <c r="H29" s="84"/>
      <c r="I29" s="10"/>
    </row>
    <row r="30" spans="2:8" ht="15.75">
      <c r="B30" s="34"/>
      <c r="C30" s="37" t="s">
        <v>21</v>
      </c>
      <c r="G30" s="30"/>
      <c r="H30" s="36"/>
    </row>
    <row r="31" spans="2:11" ht="15.75">
      <c r="B31" s="34"/>
      <c r="C31" s="13" t="s">
        <v>23</v>
      </c>
      <c r="D31" s="71"/>
      <c r="E31" s="71"/>
      <c r="F31" s="71"/>
      <c r="G31" s="30">
        <v>4.5</v>
      </c>
      <c r="H31" s="36">
        <v>0.0002878927676420756</v>
      </c>
      <c r="J31" s="38" t="s">
        <v>4</v>
      </c>
      <c r="K31" s="85" t="s">
        <v>5</v>
      </c>
    </row>
    <row r="32" spans="2:12" s="13" customFormat="1" ht="15.75">
      <c r="B32" s="20"/>
      <c r="C32" s="22" t="s">
        <v>7</v>
      </c>
      <c r="D32" s="22"/>
      <c r="E32" s="22"/>
      <c r="F32" s="22"/>
      <c r="G32" s="76">
        <v>4.5</v>
      </c>
      <c r="H32" s="83">
        <v>0.0002878927676420756</v>
      </c>
      <c r="I32" s="10"/>
      <c r="K32" s="69"/>
      <c r="L32" s="1"/>
    </row>
    <row r="33" spans="2:8" ht="15.75">
      <c r="B33" s="34"/>
      <c r="G33" s="30"/>
      <c r="H33" s="36"/>
    </row>
    <row r="34" spans="2:8" ht="15.75">
      <c r="B34" s="34"/>
      <c r="C34" s="37" t="s">
        <v>15</v>
      </c>
      <c r="G34" s="30">
        <v>61.1095082</v>
      </c>
      <c r="H34" s="59">
        <v>0.003909552321098692</v>
      </c>
    </row>
    <row r="35" spans="2:12" s="13" customFormat="1" ht="15.75">
      <c r="B35" s="20"/>
      <c r="C35" s="22" t="s">
        <v>7</v>
      </c>
      <c r="D35" s="22"/>
      <c r="E35" s="22"/>
      <c r="F35" s="22"/>
      <c r="G35" s="24">
        <v>61.1095082</v>
      </c>
      <c r="H35" s="58">
        <v>0.003909552321098692</v>
      </c>
      <c r="I35" s="10"/>
      <c r="K35" s="69"/>
      <c r="L35" s="1"/>
    </row>
    <row r="36" spans="2:8" ht="15.75">
      <c r="B36" s="34"/>
      <c r="G36" s="30"/>
      <c r="H36" s="36"/>
    </row>
    <row r="37" spans="2:8" ht="15.75">
      <c r="B37" s="34"/>
      <c r="C37" s="37" t="s">
        <v>12</v>
      </c>
      <c r="G37" s="30"/>
      <c r="H37" s="36"/>
    </row>
    <row r="38" spans="2:8" ht="15.75">
      <c r="B38" s="34">
        <v>1</v>
      </c>
      <c r="C38" s="1" t="s">
        <v>9</v>
      </c>
      <c r="G38" s="30">
        <v>-21.13736950000064</v>
      </c>
      <c r="H38" s="36">
        <v>-0.0013522879568951957</v>
      </c>
    </row>
    <row r="39" spans="2:8" ht="15.75">
      <c r="B39" s="34">
        <v>2</v>
      </c>
      <c r="C39" s="1" t="s">
        <v>8</v>
      </c>
      <c r="G39" s="30">
        <v>16.035746</v>
      </c>
      <c r="H39" s="36">
        <v>0.001025905621587854</v>
      </c>
    </row>
    <row r="40" spans="2:12" s="13" customFormat="1" ht="15.75">
      <c r="B40" s="20"/>
      <c r="C40" s="22" t="s">
        <v>7</v>
      </c>
      <c r="D40" s="22"/>
      <c r="E40" s="22"/>
      <c r="F40" s="22"/>
      <c r="G40" s="86">
        <v>-5.101623500000642</v>
      </c>
      <c r="H40" s="29">
        <v>-0.00032638233530734163</v>
      </c>
      <c r="I40" s="10"/>
      <c r="K40" s="69"/>
      <c r="L40" s="1"/>
    </row>
    <row r="41" spans="2:13" s="13" customFormat="1" ht="15.75">
      <c r="B41" s="20"/>
      <c r="C41" s="25" t="s">
        <v>10</v>
      </c>
      <c r="D41" s="25"/>
      <c r="E41" s="25"/>
      <c r="F41" s="25"/>
      <c r="G41" s="26">
        <v>15630.8198947</v>
      </c>
      <c r="H41" s="70">
        <v>0.9999999999999998</v>
      </c>
      <c r="I41" s="11"/>
      <c r="K41" s="69"/>
      <c r="L41" s="1" t="e">
        <f>+#REF!/100000</f>
        <v>#REF!</v>
      </c>
      <c r="M41" s="130" t="e">
        <f>+L41-G41</f>
        <v>#REF!</v>
      </c>
    </row>
    <row r="42" spans="2:8" ht="15.75">
      <c r="B42" s="34"/>
      <c r="G42" s="9"/>
      <c r="H42" s="40"/>
    </row>
  </sheetData>
  <sheetProtection/>
  <mergeCells count="8">
    <mergeCell ref="B7:H7"/>
    <mergeCell ref="B8:H8"/>
    <mergeCell ref="B9:H9"/>
    <mergeCell ref="B11:B12"/>
    <mergeCell ref="C11:C12"/>
    <mergeCell ref="D11:D12"/>
    <mergeCell ref="F11:F12"/>
    <mergeCell ref="H11:H12"/>
  </mergeCells>
  <printOptions/>
  <pageMargins left="0" right="0" top="0" bottom="0" header="0" footer="0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2"/>
  <sheetViews>
    <sheetView view="pageBreakPreview" zoomScale="88" zoomScaleNormal="85" zoomScaleSheetLayoutView="88" zoomScalePageLayoutView="0" workbookViewId="0" topLeftCell="B1">
      <selection activeCell="C1" sqref="C1"/>
    </sheetView>
  </sheetViews>
  <sheetFormatPr defaultColWidth="9.140625" defaultRowHeight="12.75"/>
  <cols>
    <col min="1" max="1" width="6.28125" style="88" hidden="1" customWidth="1"/>
    <col min="2" max="2" width="7.57421875" style="88" customWidth="1"/>
    <col min="3" max="3" width="58.140625" style="88" customWidth="1"/>
    <col min="4" max="4" width="15.421875" style="88" customWidth="1"/>
    <col min="5" max="5" width="17.28125" style="88" customWidth="1"/>
    <col min="6" max="6" width="10.7109375" style="88" customWidth="1"/>
    <col min="7" max="7" width="16.8515625" style="88" customWidth="1"/>
    <col min="8" max="8" width="14.7109375" style="88" customWidth="1"/>
    <col min="9" max="9" width="14.57421875" style="88" customWidth="1"/>
    <col min="10" max="10" width="17.421875" style="88" hidden="1" customWidth="1"/>
    <col min="11" max="11" width="9.140625" style="90" hidden="1" customWidth="1"/>
    <col min="12" max="14" width="15.140625" style="88" hidden="1" customWidth="1"/>
    <col min="15" max="16" width="0" style="88" hidden="1" customWidth="1"/>
    <col min="17" max="17" width="12.140625" style="88" hidden="1" customWidth="1"/>
    <col min="18" max="18" width="10.7109375" style="88" hidden="1" customWidth="1"/>
    <col min="19" max="20" width="9.28125" style="88" hidden="1" customWidth="1"/>
    <col min="21" max="21" width="0" style="88" hidden="1" customWidth="1"/>
    <col min="22" max="16384" width="9.140625" style="88" customWidth="1"/>
  </cols>
  <sheetData>
    <row r="1" ht="15.75">
      <c r="F1" s="89"/>
    </row>
    <row r="2" ht="15.75">
      <c r="F2" s="89"/>
    </row>
    <row r="3" ht="15.75">
      <c r="F3" s="89"/>
    </row>
    <row r="4" ht="15.75">
      <c r="F4" s="89"/>
    </row>
    <row r="5" spans="2:6" ht="15.75">
      <c r="B5" s="88" t="s">
        <v>19</v>
      </c>
      <c r="F5" s="89"/>
    </row>
    <row r="6" spans="2:12" s="91" customFormat="1" ht="15.75" customHeight="1">
      <c r="B6" s="141" t="s">
        <v>57</v>
      </c>
      <c r="C6" s="142"/>
      <c r="D6" s="142"/>
      <c r="E6" s="142"/>
      <c r="F6" s="142"/>
      <c r="G6" s="142"/>
      <c r="H6" s="143"/>
      <c r="I6" s="88"/>
      <c r="K6" s="92"/>
      <c r="L6" s="88"/>
    </row>
    <row r="7" spans="2:12" s="91" customFormat="1" ht="15.75" customHeight="1">
      <c r="B7" s="144" t="s">
        <v>74</v>
      </c>
      <c r="C7" s="145"/>
      <c r="D7" s="145"/>
      <c r="E7" s="145"/>
      <c r="F7" s="145"/>
      <c r="G7" s="145"/>
      <c r="H7" s="146"/>
      <c r="I7" s="88"/>
      <c r="K7" s="92"/>
      <c r="L7" s="88"/>
    </row>
    <row r="8" spans="2:11" ht="15.75">
      <c r="B8" s="158"/>
      <c r="C8" s="159"/>
      <c r="D8" s="159"/>
      <c r="E8" s="159"/>
      <c r="F8" s="159"/>
      <c r="G8" s="159"/>
      <c r="H8" s="160"/>
      <c r="J8" s="38"/>
      <c r="K8" s="85"/>
    </row>
    <row r="9" spans="2:11" ht="15.75">
      <c r="B9" s="93"/>
      <c r="C9" s="94"/>
      <c r="D9" s="94"/>
      <c r="E9" s="94"/>
      <c r="F9" s="94"/>
      <c r="G9" s="94"/>
      <c r="H9" s="95"/>
      <c r="J9" s="38"/>
      <c r="K9" s="85"/>
    </row>
    <row r="10" spans="2:12" s="91" customFormat="1" ht="15.75" customHeight="1">
      <c r="B10" s="150" t="s">
        <v>0</v>
      </c>
      <c r="C10" s="156" t="s">
        <v>1</v>
      </c>
      <c r="D10" s="156" t="s">
        <v>14</v>
      </c>
      <c r="E10" s="136" t="s">
        <v>64</v>
      </c>
      <c r="F10" s="156" t="s">
        <v>11</v>
      </c>
      <c r="G10" s="78" t="s">
        <v>29</v>
      </c>
      <c r="H10" s="157" t="s">
        <v>2</v>
      </c>
      <c r="I10" s="79"/>
      <c r="J10" s="96"/>
      <c r="K10" s="92"/>
      <c r="L10" s="79"/>
    </row>
    <row r="11" spans="2:10" ht="15.75">
      <c r="B11" s="150"/>
      <c r="C11" s="156"/>
      <c r="D11" s="156"/>
      <c r="E11" s="136"/>
      <c r="F11" s="156"/>
      <c r="G11" s="78" t="s">
        <v>30</v>
      </c>
      <c r="H11" s="157"/>
      <c r="J11" s="97"/>
    </row>
    <row r="12" spans="2:10" ht="15.75">
      <c r="B12" s="98"/>
      <c r="C12" s="99"/>
      <c r="D12" s="99"/>
      <c r="E12" s="99"/>
      <c r="F12" s="99"/>
      <c r="G12" s="100"/>
      <c r="H12" s="101"/>
      <c r="J12" s="97"/>
    </row>
    <row r="13" spans="2:8" ht="15.75">
      <c r="B13" s="102"/>
      <c r="C13" s="37" t="s">
        <v>27</v>
      </c>
      <c r="G13" s="103"/>
      <c r="H13" s="82"/>
    </row>
    <row r="14" spans="1:8" ht="15.75">
      <c r="A14" s="88" t="str">
        <f>+$B$6&amp;C14</f>
        <v>IL&amp;FS  Infrastructure Debt Fund Series 2BIL&amp;FS Wind Energy Ltd</v>
      </c>
      <c r="B14" s="102">
        <v>1</v>
      </c>
      <c r="C14" s="88" t="s">
        <v>54</v>
      </c>
      <c r="D14" s="1" t="s">
        <v>34</v>
      </c>
      <c r="E14" s="1" t="s">
        <v>76</v>
      </c>
      <c r="F14" s="104">
        <v>206</v>
      </c>
      <c r="G14" s="104">
        <v>2584.17123</v>
      </c>
      <c r="H14" s="82">
        <v>0.1209089092853047</v>
      </c>
    </row>
    <row r="15" spans="1:8" ht="15.75">
      <c r="A15" s="88" t="str">
        <f aca="true" t="shared" si="0" ref="A15:A24">+$B$6&amp;C15</f>
        <v>IL&amp;FS  Infrastructure Debt Fund Series 2BIL&amp;FS Solar Power Limited</v>
      </c>
      <c r="B15" s="102">
        <v>2</v>
      </c>
      <c r="C15" s="88" t="s">
        <v>41</v>
      </c>
      <c r="D15" s="1" t="s">
        <v>42</v>
      </c>
      <c r="E15" s="1" t="s">
        <v>77</v>
      </c>
      <c r="F15" s="104">
        <v>17</v>
      </c>
      <c r="G15" s="104">
        <v>183.86082</v>
      </c>
      <c r="H15" s="82">
        <v>0.00860253026131776</v>
      </c>
    </row>
    <row r="16" spans="1:8" ht="15.75">
      <c r="A16" s="88" t="str">
        <f t="shared" si="0"/>
        <v>IL&amp;FS  Infrastructure Debt Fund Series 2BBabcock Borsig Limited</v>
      </c>
      <c r="B16" s="102">
        <v>3</v>
      </c>
      <c r="C16" s="88" t="s">
        <v>32</v>
      </c>
      <c r="D16" s="1" t="s">
        <v>31</v>
      </c>
      <c r="E16" s="1" t="s">
        <v>91</v>
      </c>
      <c r="F16" s="104">
        <v>60</v>
      </c>
      <c r="G16" s="104">
        <v>636.98577</v>
      </c>
      <c r="H16" s="82">
        <v>0.029803464177162894</v>
      </c>
    </row>
    <row r="17" spans="1:8" ht="15.75">
      <c r="A17" s="88" t="str">
        <f t="shared" si="0"/>
        <v>IL&amp;FS  Infrastructure Debt Fund Series 2B</v>
      </c>
      <c r="B17" s="102"/>
      <c r="D17" s="1"/>
      <c r="E17" s="1"/>
      <c r="F17" s="104"/>
      <c r="G17" s="103"/>
      <c r="H17" s="82"/>
    </row>
    <row r="18" spans="1:8" ht="15.75">
      <c r="A18" s="88" t="str">
        <f t="shared" si="0"/>
        <v>IL&amp;FS  Infrastructure Debt Fund Series 2BNon Convertible Debentures-Privately placed (Unlisted)</v>
      </c>
      <c r="B18" s="102"/>
      <c r="C18" s="37" t="s">
        <v>28</v>
      </c>
      <c r="D18" s="1"/>
      <c r="E18" s="1"/>
      <c r="F18" s="104"/>
      <c r="G18" s="103"/>
      <c r="H18" s="82"/>
    </row>
    <row r="19" spans="1:8" ht="15.75">
      <c r="A19" s="88" t="str">
        <f t="shared" si="0"/>
        <v>IL&amp;FS  Infrastructure Debt Fund Series 2BAMRI Hospitals Limited</v>
      </c>
      <c r="B19" s="102">
        <v>4</v>
      </c>
      <c r="C19" s="88" t="s">
        <v>20</v>
      </c>
      <c r="D19" s="1" t="s">
        <v>37</v>
      </c>
      <c r="E19" s="1" t="s">
        <v>78</v>
      </c>
      <c r="F19" s="104">
        <v>84</v>
      </c>
      <c r="G19" s="104">
        <v>839.8274</v>
      </c>
      <c r="H19" s="82">
        <v>0.0392940737607056</v>
      </c>
    </row>
    <row r="20" spans="1:8" ht="15.75">
      <c r="A20" s="88" t="str">
        <f t="shared" si="0"/>
        <v>IL&amp;FS  Infrastructure Debt Fund Series 2BAbhitech Developers Pvt Ltd</v>
      </c>
      <c r="B20" s="102">
        <v>5</v>
      </c>
      <c r="C20" s="88" t="s">
        <v>58</v>
      </c>
      <c r="D20" s="1" t="s">
        <v>31</v>
      </c>
      <c r="E20" s="1" t="s">
        <v>92</v>
      </c>
      <c r="F20" s="104">
        <v>396100</v>
      </c>
      <c r="G20" s="104">
        <v>3961</v>
      </c>
      <c r="H20" s="82">
        <v>0.18532834980872842</v>
      </c>
    </row>
    <row r="21" spans="1:8" ht="15.75">
      <c r="A21" s="88" t="str">
        <f t="shared" si="0"/>
        <v>IL&amp;FS  Infrastructure Debt Fund Series 2BKanchanjunga Power Company Private Limited</v>
      </c>
      <c r="B21" s="102">
        <v>6</v>
      </c>
      <c r="C21" s="88" t="s">
        <v>43</v>
      </c>
      <c r="D21" s="1" t="s">
        <v>44</v>
      </c>
      <c r="E21" s="1" t="s">
        <v>79</v>
      </c>
      <c r="F21" s="104">
        <v>20</v>
      </c>
      <c r="G21" s="104">
        <v>200</v>
      </c>
      <c r="H21" s="82">
        <v>0.009357654623010775</v>
      </c>
    </row>
    <row r="22" spans="1:8" ht="15.75">
      <c r="A22" s="88" t="str">
        <f>+$B$6&amp;" "&amp;C22</f>
        <v>IL&amp;FS  Infrastructure Debt Fund Series 2B Babcock Borsig Limited</v>
      </c>
      <c r="B22" s="102">
        <v>7</v>
      </c>
      <c r="C22" s="88" t="s">
        <v>32</v>
      </c>
      <c r="D22" s="1" t="s">
        <v>31</v>
      </c>
      <c r="E22" s="1" t="s">
        <v>87</v>
      </c>
      <c r="F22" s="104">
        <v>68</v>
      </c>
      <c r="G22" s="104">
        <v>722.85437</v>
      </c>
      <c r="H22" s="82">
        <v>0.03382110768597021</v>
      </c>
    </row>
    <row r="23" spans="1:8" ht="15.75">
      <c r="A23" s="88" t="str">
        <f t="shared" si="0"/>
        <v>IL&amp;FS  Infrastructure Debt Fund Series 2BGHV Hospitality India Pvt Ltd</v>
      </c>
      <c r="B23" s="102">
        <v>8</v>
      </c>
      <c r="C23" s="88" t="s">
        <v>55</v>
      </c>
      <c r="D23" s="1" t="s">
        <v>31</v>
      </c>
      <c r="E23" s="1" t="s">
        <v>96</v>
      </c>
      <c r="F23" s="104">
        <v>130</v>
      </c>
      <c r="G23" s="104">
        <v>1326.07608</v>
      </c>
      <c r="H23" s="82">
        <v>0.06204480980238004</v>
      </c>
    </row>
    <row r="24" spans="1:8" ht="15.75">
      <c r="A24" s="88" t="str">
        <f t="shared" si="0"/>
        <v>IL&amp;FS  Infrastructure Debt Fund Series 2BJanaadhar private Limited </v>
      </c>
      <c r="B24" s="102">
        <v>9</v>
      </c>
      <c r="C24" s="88" t="s">
        <v>56</v>
      </c>
      <c r="D24" s="1" t="s">
        <v>48</v>
      </c>
      <c r="E24" s="1" t="s">
        <v>97</v>
      </c>
      <c r="F24" s="104">
        <v>60</v>
      </c>
      <c r="G24" s="104">
        <v>600</v>
      </c>
      <c r="H24" s="82">
        <v>0.028072963869032325</v>
      </c>
    </row>
    <row r="25" spans="1:17" ht="15.75">
      <c r="A25" s="88" t="str">
        <f>+$B$6&amp;C25</f>
        <v>IL&amp;FS  Infrastructure Debt Fund Series 2BTanglin Development Limited</v>
      </c>
      <c r="B25" s="102">
        <v>10</v>
      </c>
      <c r="C25" s="88" t="s">
        <v>61</v>
      </c>
      <c r="D25" s="1" t="s">
        <v>62</v>
      </c>
      <c r="E25" s="1" t="s">
        <v>82</v>
      </c>
      <c r="F25" s="104">
        <v>170</v>
      </c>
      <c r="G25" s="104">
        <v>1736.28749</v>
      </c>
      <c r="H25" s="82">
        <v>0.08123789328837137</v>
      </c>
      <c r="Q25" s="103"/>
    </row>
    <row r="26" spans="1:17" ht="15.75">
      <c r="A26" s="88" t="str">
        <f>+$B$6&amp;C26</f>
        <v>IL&amp;FS  Infrastructure Debt Fund Series 2BTanglin Development Limited.</v>
      </c>
      <c r="B26" s="102">
        <v>11</v>
      </c>
      <c r="C26" s="88" t="s">
        <v>63</v>
      </c>
      <c r="D26" s="1" t="s">
        <v>62</v>
      </c>
      <c r="E26" s="1" t="s">
        <v>98</v>
      </c>
      <c r="F26" s="104">
        <v>160</v>
      </c>
      <c r="G26" s="104">
        <v>1634.1529</v>
      </c>
      <c r="H26" s="82">
        <v>0.07645919219695733</v>
      </c>
      <c r="Q26" s="103"/>
    </row>
    <row r="27" spans="1:17" ht="15.75">
      <c r="A27" s="88" t="str">
        <f>+$B$6&amp;C27</f>
        <v>IL&amp;FS  Infrastructure Debt Fund Series 2BKaynes Technology India Private Limited</v>
      </c>
      <c r="B27" s="102">
        <v>12</v>
      </c>
      <c r="C27" s="88" t="s">
        <v>72</v>
      </c>
      <c r="D27" s="1" t="s">
        <v>31</v>
      </c>
      <c r="E27" s="1" t="s">
        <v>83</v>
      </c>
      <c r="F27" s="104">
        <v>1300</v>
      </c>
      <c r="G27" s="104">
        <v>1300</v>
      </c>
      <c r="H27" s="82">
        <v>0.060824755049570044</v>
      </c>
      <c r="Q27" s="103"/>
    </row>
    <row r="28" spans="2:21" ht="15.75">
      <c r="B28" s="102"/>
      <c r="C28" s="22" t="s">
        <v>7</v>
      </c>
      <c r="D28" s="22"/>
      <c r="E28" s="22"/>
      <c r="F28" s="22"/>
      <c r="G28" s="24">
        <v>15725.216060000002</v>
      </c>
      <c r="H28" s="83">
        <v>0.7357557038085114</v>
      </c>
      <c r="I28" s="105"/>
      <c r="Q28" s="88" t="e">
        <f>+(#REF!/100000)-(#REF!+#REF!)/100000</f>
        <v>#REF!</v>
      </c>
      <c r="R28" s="134" t="e">
        <f>+Q28-G28</f>
        <v>#REF!</v>
      </c>
      <c r="S28" s="104">
        <f>SUM(F14:F27)</f>
        <v>398375</v>
      </c>
      <c r="T28" s="104" t="e">
        <f>SUM(#REF!,#REF!)</f>
        <v>#REF!</v>
      </c>
      <c r="U28" s="104" t="e">
        <f>+S28-T28</f>
        <v>#REF!</v>
      </c>
    </row>
    <row r="29" spans="2:9" ht="15.75">
      <c r="B29" s="102"/>
      <c r="C29" s="105"/>
      <c r="D29" s="105"/>
      <c r="E29" s="105"/>
      <c r="F29" s="105"/>
      <c r="G29" s="106"/>
      <c r="H29" s="107"/>
      <c r="I29" s="105"/>
    </row>
    <row r="30" spans="2:11" ht="15.75">
      <c r="B30" s="102"/>
      <c r="C30" s="37" t="s">
        <v>21</v>
      </c>
      <c r="G30" s="103"/>
      <c r="H30" s="82"/>
      <c r="J30" s="38" t="s">
        <v>4</v>
      </c>
      <c r="K30" s="85" t="s">
        <v>5</v>
      </c>
    </row>
    <row r="31" spans="2:11" ht="15.75">
      <c r="B31" s="102"/>
      <c r="C31" s="13" t="s">
        <v>23</v>
      </c>
      <c r="G31" s="103">
        <v>2504.4815708</v>
      </c>
      <c r="H31" s="82">
        <v>0.11718036774620955</v>
      </c>
      <c r="J31" s="88" t="s">
        <v>3</v>
      </c>
      <c r="K31" s="90">
        <v>0.2227</v>
      </c>
    </row>
    <row r="32" spans="2:12" s="91" customFormat="1" ht="15.75">
      <c r="B32" s="108"/>
      <c r="C32" s="109" t="s">
        <v>7</v>
      </c>
      <c r="D32" s="110"/>
      <c r="E32" s="110"/>
      <c r="F32" s="110"/>
      <c r="G32" s="110">
        <v>2504.4815708</v>
      </c>
      <c r="H32" s="111">
        <v>0.11718036774620955</v>
      </c>
      <c r="I32" s="105"/>
      <c r="J32" s="91" t="s">
        <v>6</v>
      </c>
      <c r="K32" s="92">
        <v>0.0161</v>
      </c>
      <c r="L32" s="88"/>
    </row>
    <row r="33" spans="2:8" ht="15.75">
      <c r="B33" s="102"/>
      <c r="G33" s="103"/>
      <c r="H33" s="82"/>
    </row>
    <row r="34" spans="2:8" ht="15.75">
      <c r="B34" s="102"/>
      <c r="C34" s="88" t="s">
        <v>15</v>
      </c>
      <c r="F34" s="89"/>
      <c r="G34" s="103">
        <v>18.1</v>
      </c>
      <c r="H34" s="82">
        <v>0.0008468677433824752</v>
      </c>
    </row>
    <row r="35" spans="2:8" ht="15.75">
      <c r="B35" s="102"/>
      <c r="C35" s="109" t="s">
        <v>7</v>
      </c>
      <c r="D35" s="110"/>
      <c r="E35" s="110"/>
      <c r="F35" s="110"/>
      <c r="G35" s="110">
        <v>18.1</v>
      </c>
      <c r="H35" s="112">
        <v>0.0008468677433824752</v>
      </c>
    </row>
    <row r="36" spans="2:8" ht="15.75">
      <c r="B36" s="102"/>
      <c r="G36" s="103"/>
      <c r="H36" s="82"/>
    </row>
    <row r="37" spans="2:8" ht="15.75">
      <c r="B37" s="102"/>
      <c r="C37" s="37" t="s">
        <v>12</v>
      </c>
      <c r="G37" s="103"/>
      <c r="H37" s="82"/>
    </row>
    <row r="38" spans="2:8" ht="15.75">
      <c r="B38" s="102">
        <v>1</v>
      </c>
      <c r="C38" s="88" t="s">
        <v>8</v>
      </c>
      <c r="G38" s="103">
        <v>3154.1620998999997</v>
      </c>
      <c r="H38" s="82">
        <v>0.14757779777927305</v>
      </c>
    </row>
    <row r="39" spans="2:8" ht="15.75">
      <c r="B39" s="102">
        <v>2</v>
      </c>
      <c r="C39" s="88" t="s">
        <v>9</v>
      </c>
      <c r="G39" s="30">
        <v>-29.08286600000247</v>
      </c>
      <c r="H39" s="82">
        <v>-0.0011607370773766299</v>
      </c>
    </row>
    <row r="40" spans="2:12" s="91" customFormat="1" ht="15.75">
      <c r="B40" s="108"/>
      <c r="C40" s="109" t="s">
        <v>7</v>
      </c>
      <c r="D40" s="109"/>
      <c r="E40" s="109"/>
      <c r="F40" s="109"/>
      <c r="G40" s="113">
        <v>3125.0792338999972</v>
      </c>
      <c r="H40" s="111">
        <v>0.1462170607018964</v>
      </c>
      <c r="I40" s="105"/>
      <c r="K40" s="92"/>
      <c r="L40" s="88"/>
    </row>
    <row r="41" spans="2:18" s="91" customFormat="1" ht="15.75">
      <c r="B41" s="108"/>
      <c r="C41" s="114" t="s">
        <v>10</v>
      </c>
      <c r="D41" s="114"/>
      <c r="E41" s="114"/>
      <c r="F41" s="114"/>
      <c r="G41" s="115">
        <v>21372.8768647</v>
      </c>
      <c r="H41" s="116">
        <v>0.9999999999999998</v>
      </c>
      <c r="I41" s="117"/>
      <c r="K41" s="92"/>
      <c r="L41" s="88"/>
      <c r="Q41" s="91" t="e">
        <f>+#REF!/100000</f>
        <v>#REF!</v>
      </c>
      <c r="R41" s="134" t="e">
        <f>+Q41-G41</f>
        <v>#REF!</v>
      </c>
    </row>
    <row r="42" spans="2:8" ht="15.75">
      <c r="B42" s="102"/>
      <c r="G42" s="119"/>
      <c r="H42" s="120"/>
    </row>
  </sheetData>
  <sheetProtection/>
  <mergeCells count="8">
    <mergeCell ref="B6:H6"/>
    <mergeCell ref="B7:H7"/>
    <mergeCell ref="B8:H8"/>
    <mergeCell ref="B10:B11"/>
    <mergeCell ref="C10:C11"/>
    <mergeCell ref="D10:D11"/>
    <mergeCell ref="F10:F11"/>
    <mergeCell ref="H10:H11"/>
  </mergeCells>
  <printOptions/>
  <pageMargins left="0" right="0" top="0" bottom="0" header="0" footer="0"/>
  <pageSetup horizontalDpi="600" verticalDpi="600" orientation="portrait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="87" zoomScaleNormal="85" zoomScaleSheetLayoutView="87" zoomScalePageLayoutView="0" workbookViewId="0" topLeftCell="B1">
      <selection activeCell="B1" sqref="B1"/>
    </sheetView>
  </sheetViews>
  <sheetFormatPr defaultColWidth="9.140625" defaultRowHeight="12.75"/>
  <cols>
    <col min="1" max="1" width="6.140625" style="91" hidden="1" customWidth="1"/>
    <col min="2" max="2" width="7.57421875" style="91" customWidth="1"/>
    <col min="3" max="3" width="58.7109375" style="91" customWidth="1"/>
    <col min="4" max="4" width="15.57421875" style="91" customWidth="1"/>
    <col min="5" max="5" width="18.421875" style="91" customWidth="1"/>
    <col min="6" max="6" width="10.8515625" style="91" customWidth="1"/>
    <col min="7" max="7" width="16.8515625" style="91" customWidth="1"/>
    <col min="8" max="8" width="14.7109375" style="91" customWidth="1"/>
    <col min="9" max="9" width="14.57421875" style="88" customWidth="1"/>
    <col min="10" max="10" width="21.00390625" style="91" hidden="1" customWidth="1"/>
    <col min="11" max="11" width="9.140625" style="92" hidden="1" customWidth="1"/>
    <col min="12" max="12" width="15.140625" style="88" hidden="1" customWidth="1"/>
    <col min="13" max="14" width="0" style="91" hidden="1" customWidth="1"/>
    <col min="15" max="16" width="9.28125" style="91" hidden="1" customWidth="1"/>
    <col min="17" max="17" width="0" style="91" hidden="1" customWidth="1"/>
    <col min="18" max="16384" width="9.140625" style="91" customWidth="1"/>
  </cols>
  <sheetData>
    <row r="1" ht="15.75">
      <c r="F1" s="122"/>
    </row>
    <row r="2" ht="15.75">
      <c r="F2" s="122"/>
    </row>
    <row r="3" ht="15.75">
      <c r="F3" s="122"/>
    </row>
    <row r="4" ht="15.75">
      <c r="F4" s="122"/>
    </row>
    <row r="5" spans="2:6" ht="15.75">
      <c r="B5" s="91" t="s">
        <v>19</v>
      </c>
      <c r="F5" s="122"/>
    </row>
    <row r="6" spans="2:8" ht="15.75" customHeight="1">
      <c r="B6" s="141" t="s">
        <v>59</v>
      </c>
      <c r="C6" s="142"/>
      <c r="D6" s="142"/>
      <c r="E6" s="142"/>
      <c r="F6" s="142"/>
      <c r="G6" s="142"/>
      <c r="H6" s="143"/>
    </row>
    <row r="7" spans="2:8" ht="15.75" customHeight="1">
      <c r="B7" s="144" t="s">
        <v>74</v>
      </c>
      <c r="C7" s="145"/>
      <c r="D7" s="145"/>
      <c r="E7" s="145"/>
      <c r="F7" s="145"/>
      <c r="G7" s="145"/>
      <c r="H7" s="146"/>
    </row>
    <row r="8" spans="2:11" ht="15.75">
      <c r="B8" s="158"/>
      <c r="C8" s="159"/>
      <c r="D8" s="159"/>
      <c r="E8" s="159"/>
      <c r="F8" s="159"/>
      <c r="G8" s="159"/>
      <c r="H8" s="160"/>
      <c r="J8" s="7"/>
      <c r="K8" s="123"/>
    </row>
    <row r="9" spans="2:11" ht="15.75">
      <c r="B9" s="93"/>
      <c r="C9" s="94"/>
      <c r="D9" s="94"/>
      <c r="E9" s="94"/>
      <c r="F9" s="94"/>
      <c r="G9" s="94"/>
      <c r="H9" s="95"/>
      <c r="J9" s="7"/>
      <c r="K9" s="123"/>
    </row>
    <row r="10" spans="2:12" ht="15.75" customHeight="1">
      <c r="B10" s="150" t="s">
        <v>0</v>
      </c>
      <c r="C10" s="156" t="s">
        <v>1</v>
      </c>
      <c r="D10" s="156" t="s">
        <v>14</v>
      </c>
      <c r="E10" s="136" t="s">
        <v>64</v>
      </c>
      <c r="F10" s="156" t="s">
        <v>11</v>
      </c>
      <c r="G10" s="78" t="s">
        <v>29</v>
      </c>
      <c r="H10" s="157" t="s">
        <v>2</v>
      </c>
      <c r="I10" s="79"/>
      <c r="J10" s="96"/>
      <c r="L10" s="79"/>
    </row>
    <row r="11" spans="2:10" ht="15.75">
      <c r="B11" s="150"/>
      <c r="C11" s="156"/>
      <c r="D11" s="156"/>
      <c r="E11" s="136"/>
      <c r="F11" s="156"/>
      <c r="G11" s="78" t="s">
        <v>30</v>
      </c>
      <c r="H11" s="157"/>
      <c r="J11" s="96"/>
    </row>
    <row r="12" spans="2:11" s="88" customFormat="1" ht="15.75">
      <c r="B12" s="98"/>
      <c r="C12" s="99"/>
      <c r="D12" s="99"/>
      <c r="E12" s="99"/>
      <c r="F12" s="99"/>
      <c r="G12" s="100"/>
      <c r="H12" s="101"/>
      <c r="J12" s="97"/>
      <c r="K12" s="90"/>
    </row>
    <row r="13" spans="2:11" s="88" customFormat="1" ht="15.75">
      <c r="B13" s="108"/>
      <c r="C13" s="37" t="s">
        <v>27</v>
      </c>
      <c r="D13" s="91"/>
      <c r="E13" s="91"/>
      <c r="F13" s="91"/>
      <c r="G13" s="118"/>
      <c r="H13" s="124"/>
      <c r="J13" s="91"/>
      <c r="K13" s="92"/>
    </row>
    <row r="14" spans="1:11" s="88" customFormat="1" ht="15.75">
      <c r="A14" s="88" t="str">
        <f>+$B$6&amp;C14</f>
        <v>IL&amp;FS  Infrastructure Debt Fund Series 2CIL&amp;FS Wind Energy Limited </v>
      </c>
      <c r="B14" s="102">
        <v>1</v>
      </c>
      <c r="C14" s="88" t="s">
        <v>50</v>
      </c>
      <c r="D14" s="88" t="s">
        <v>34</v>
      </c>
      <c r="E14" s="88" t="s">
        <v>76</v>
      </c>
      <c r="F14" s="104">
        <v>5</v>
      </c>
      <c r="G14" s="103">
        <v>62.7226</v>
      </c>
      <c r="H14" s="82">
        <v>0.003704212150359625</v>
      </c>
      <c r="K14" s="90"/>
    </row>
    <row r="15" spans="1:12" s="88" customFormat="1" ht="15.75">
      <c r="A15" s="88" t="str">
        <f aca="true" t="shared" si="0" ref="A15:A21">+$B$6&amp;C15</f>
        <v>IL&amp;FS  Infrastructure Debt Fund Series 2CIL&amp;FS Solar Power Limited</v>
      </c>
      <c r="B15" s="102">
        <v>2</v>
      </c>
      <c r="C15" s="88" t="s">
        <v>41</v>
      </c>
      <c r="D15" s="1" t="s">
        <v>42</v>
      </c>
      <c r="E15" s="88" t="s">
        <v>77</v>
      </c>
      <c r="F15" s="104">
        <v>472</v>
      </c>
      <c r="G15" s="103">
        <v>5091.03342</v>
      </c>
      <c r="H15" s="82">
        <v>0.30066144981634874</v>
      </c>
      <c r="K15" s="90"/>
      <c r="L15" s="103"/>
    </row>
    <row r="16" spans="1:11" s="88" customFormat="1" ht="15.75">
      <c r="A16" s="88" t="str">
        <f t="shared" si="0"/>
        <v>IL&amp;FS  Infrastructure Debt Fund Series 2CBabcock Borsig Limited</v>
      </c>
      <c r="B16" s="102">
        <v>3</v>
      </c>
      <c r="C16" s="88" t="s">
        <v>32</v>
      </c>
      <c r="D16" s="1" t="s">
        <v>31</v>
      </c>
      <c r="E16" s="88" t="s">
        <v>91</v>
      </c>
      <c r="F16" s="104">
        <v>80</v>
      </c>
      <c r="G16" s="103">
        <v>849.31436</v>
      </c>
      <c r="H16" s="82">
        <v>0.05015800639302115</v>
      </c>
      <c r="K16" s="90"/>
    </row>
    <row r="17" spans="1:11" s="88" customFormat="1" ht="15.75">
      <c r="A17" s="88" t="str">
        <f t="shared" si="0"/>
        <v>IL&amp;FS  Infrastructure Debt Fund Series 2C</v>
      </c>
      <c r="B17" s="102"/>
      <c r="F17" s="104"/>
      <c r="G17" s="103"/>
      <c r="H17" s="82"/>
      <c r="K17" s="90"/>
    </row>
    <row r="18" spans="1:11" s="88" customFormat="1" ht="15.75">
      <c r="A18" s="88" t="str">
        <f t="shared" si="0"/>
        <v>IL&amp;FS  Infrastructure Debt Fund Series 2CNon Convertible Debentures-Privately placed (Unlisted)</v>
      </c>
      <c r="B18" s="102"/>
      <c r="C18" s="37" t="s">
        <v>28</v>
      </c>
      <c r="F18" s="104"/>
      <c r="G18" s="103"/>
      <c r="H18" s="82"/>
      <c r="K18" s="90"/>
    </row>
    <row r="19" spans="1:11" s="88" customFormat="1" ht="15.75">
      <c r="A19" s="88" t="str">
        <f t="shared" si="0"/>
        <v>IL&amp;FS  Infrastructure Debt Fund Series 2CAbhitech Developers Pvt Ltd</v>
      </c>
      <c r="B19" s="102">
        <v>4</v>
      </c>
      <c r="C19" s="88" t="s">
        <v>58</v>
      </c>
      <c r="D19" s="1" t="s">
        <v>31</v>
      </c>
      <c r="E19" s="88" t="s">
        <v>92</v>
      </c>
      <c r="F19" s="104">
        <v>372000</v>
      </c>
      <c r="G19" s="103">
        <v>3720</v>
      </c>
      <c r="H19" s="82">
        <v>0.21969225126729128</v>
      </c>
      <c r="K19" s="90"/>
    </row>
    <row r="20" spans="1:11" s="88" customFormat="1" ht="15.75">
      <c r="A20" s="88" t="str">
        <f t="shared" si="0"/>
        <v>IL&amp;FS  Infrastructure Debt Fund Series 2CAMRI Hospitals Limited</v>
      </c>
      <c r="B20" s="102">
        <v>5</v>
      </c>
      <c r="C20" s="88" t="s">
        <v>20</v>
      </c>
      <c r="D20" s="1" t="s">
        <v>37</v>
      </c>
      <c r="E20" s="88" t="s">
        <v>93</v>
      </c>
      <c r="F20" s="104">
        <v>365</v>
      </c>
      <c r="G20" s="103">
        <v>3649.25</v>
      </c>
      <c r="H20" s="82">
        <v>0.2155139644992373</v>
      </c>
      <c r="K20" s="90"/>
    </row>
    <row r="21" spans="1:11" s="88" customFormat="1" ht="15.75">
      <c r="A21" s="88" t="str">
        <f t="shared" si="0"/>
        <v>IL&amp;FS  Infrastructure Debt Fund Series 2CKanchanjunga Power Company Private Limited</v>
      </c>
      <c r="B21" s="102">
        <v>6</v>
      </c>
      <c r="C21" s="88" t="s">
        <v>43</v>
      </c>
      <c r="D21" s="88" t="s">
        <v>44</v>
      </c>
      <c r="E21" s="88" t="s">
        <v>94</v>
      </c>
      <c r="F21" s="104">
        <v>280</v>
      </c>
      <c r="G21" s="103">
        <v>2800</v>
      </c>
      <c r="H21" s="82">
        <v>0.16535975901839128</v>
      </c>
      <c r="K21" s="90"/>
    </row>
    <row r="22" spans="1:11" s="88" customFormat="1" ht="15.75">
      <c r="A22" s="88" t="str">
        <f>+$B$6&amp;C22</f>
        <v>IL&amp;FS  Infrastructure Debt Fund Series 2CBhilangana Hydro Power Limited..</v>
      </c>
      <c r="B22" s="102">
        <v>7</v>
      </c>
      <c r="C22" s="88" t="s">
        <v>73</v>
      </c>
      <c r="D22" s="88" t="s">
        <v>44</v>
      </c>
      <c r="E22" s="88" t="s">
        <v>95</v>
      </c>
      <c r="F22" s="104">
        <v>60</v>
      </c>
      <c r="G22" s="103">
        <v>600</v>
      </c>
      <c r="H22" s="82">
        <v>0.03543423407536956</v>
      </c>
      <c r="K22" s="90"/>
    </row>
    <row r="23" spans="2:17" s="88" customFormat="1" ht="15.75">
      <c r="B23" s="108"/>
      <c r="C23" s="109" t="s">
        <v>7</v>
      </c>
      <c r="D23" s="109"/>
      <c r="E23" s="109"/>
      <c r="F23" s="109"/>
      <c r="G23" s="113">
        <v>16772.32038</v>
      </c>
      <c r="H23" s="125">
        <v>0.990523877220019</v>
      </c>
      <c r="I23" s="105"/>
      <c r="J23" s="91"/>
      <c r="K23" s="92"/>
      <c r="L23" s="88" t="e">
        <f>+#REF!/100000</f>
        <v>#REF!</v>
      </c>
      <c r="M23" s="134" t="e">
        <f>+L23-G23</f>
        <v>#REF!</v>
      </c>
      <c r="O23" s="104">
        <f>SUM(F14:F22)</f>
        <v>373262</v>
      </c>
      <c r="P23" s="104" t="e">
        <f>SUM(#REF!)</f>
        <v>#REF!</v>
      </c>
      <c r="Q23" s="104" t="e">
        <f>+O23-P23</f>
        <v>#REF!</v>
      </c>
    </row>
    <row r="24" spans="2:11" s="88" customFormat="1" ht="15.75">
      <c r="B24" s="102"/>
      <c r="C24" s="105"/>
      <c r="D24" s="105"/>
      <c r="E24" s="105"/>
      <c r="F24" s="105"/>
      <c r="G24" s="106"/>
      <c r="H24" s="107"/>
      <c r="I24" s="105"/>
      <c r="K24" s="90"/>
    </row>
    <row r="25" spans="2:11" ht="15.75">
      <c r="B25" s="108"/>
      <c r="C25" s="37" t="s">
        <v>21</v>
      </c>
      <c r="G25" s="118"/>
      <c r="H25" s="124"/>
      <c r="J25" s="7" t="s">
        <v>4</v>
      </c>
      <c r="K25" s="123" t="s">
        <v>5</v>
      </c>
    </row>
    <row r="26" spans="2:11" ht="15.75">
      <c r="B26" s="108"/>
      <c r="C26" s="13" t="s">
        <v>60</v>
      </c>
      <c r="G26" s="118">
        <v>61.8196187</v>
      </c>
      <c r="H26" s="124">
        <v>0.0036508847324431557</v>
      </c>
      <c r="J26" s="91" t="s">
        <v>3</v>
      </c>
      <c r="K26" s="92">
        <v>0.4026</v>
      </c>
    </row>
    <row r="27" spans="2:9" ht="15.75">
      <c r="B27" s="108"/>
      <c r="C27" s="109" t="s">
        <v>7</v>
      </c>
      <c r="D27" s="109"/>
      <c r="E27" s="109"/>
      <c r="F27" s="109"/>
      <c r="G27" s="113">
        <v>61.8196187</v>
      </c>
      <c r="H27" s="111">
        <v>0.0036508847324431557</v>
      </c>
      <c r="I27" s="105"/>
    </row>
    <row r="28" spans="2:11" s="88" customFormat="1" ht="15.75">
      <c r="B28" s="108"/>
      <c r="C28" s="91"/>
      <c r="D28" s="91"/>
      <c r="E28" s="91"/>
      <c r="F28" s="91"/>
      <c r="G28" s="118"/>
      <c r="H28" s="124"/>
      <c r="J28" s="91"/>
      <c r="K28" s="92"/>
    </row>
    <row r="29" spans="2:11" s="88" customFormat="1" ht="15.75">
      <c r="B29" s="102"/>
      <c r="C29" s="121" t="s">
        <v>15</v>
      </c>
      <c r="F29" s="89"/>
      <c r="G29" s="103">
        <v>29.9000002</v>
      </c>
      <c r="H29" s="82">
        <v>0.0017658060099006612</v>
      </c>
      <c r="K29" s="90"/>
    </row>
    <row r="30" spans="2:11" s="88" customFormat="1" ht="15.75">
      <c r="B30" s="108"/>
      <c r="C30" s="109" t="s">
        <v>7</v>
      </c>
      <c r="D30" s="109"/>
      <c r="E30" s="109"/>
      <c r="F30" s="126"/>
      <c r="G30" s="113">
        <v>29.9000002</v>
      </c>
      <c r="H30" s="125">
        <v>0.0017658060099006612</v>
      </c>
      <c r="J30" s="91"/>
      <c r="K30" s="92"/>
    </row>
    <row r="31" spans="2:11" s="88" customFormat="1" ht="15.75">
      <c r="B31" s="108"/>
      <c r="C31" s="91"/>
      <c r="D31" s="91"/>
      <c r="E31" s="91"/>
      <c r="F31" s="91"/>
      <c r="G31" s="118"/>
      <c r="H31" s="124"/>
      <c r="J31" s="91"/>
      <c r="K31" s="92"/>
    </row>
    <row r="32" spans="2:11" s="88" customFormat="1" ht="15.75">
      <c r="B32" s="108"/>
      <c r="C32" s="37" t="s">
        <v>12</v>
      </c>
      <c r="D32" s="91"/>
      <c r="E32" s="91"/>
      <c r="F32" s="91"/>
      <c r="G32" s="118"/>
      <c r="H32" s="124"/>
      <c r="J32" s="91"/>
      <c r="K32" s="92"/>
    </row>
    <row r="33" spans="2:11" s="88" customFormat="1" ht="15.75">
      <c r="B33" s="102">
        <v>1</v>
      </c>
      <c r="C33" s="88" t="s">
        <v>8</v>
      </c>
      <c r="G33" s="103">
        <v>91.6721222</v>
      </c>
      <c r="H33" s="82">
        <v>0.005313885727034471</v>
      </c>
      <c r="K33" s="90"/>
    </row>
    <row r="34" spans="2:8" ht="15.75">
      <c r="B34" s="108">
        <v>2</v>
      </c>
      <c r="C34" s="91" t="s">
        <v>9</v>
      </c>
      <c r="G34" s="30">
        <v>-22.934662900002877</v>
      </c>
      <c r="H34" s="72">
        <v>-0.0013544536893973268</v>
      </c>
    </row>
    <row r="35" spans="2:9" ht="15.75">
      <c r="B35" s="108"/>
      <c r="C35" s="109" t="s">
        <v>7</v>
      </c>
      <c r="D35" s="109"/>
      <c r="E35" s="109"/>
      <c r="F35" s="109"/>
      <c r="G35" s="113">
        <v>68.73745929999713</v>
      </c>
      <c r="H35" s="125">
        <v>0.004059432037637144</v>
      </c>
      <c r="I35" s="105"/>
    </row>
    <row r="36" spans="2:13" ht="15.75">
      <c r="B36" s="108"/>
      <c r="C36" s="114" t="s">
        <v>10</v>
      </c>
      <c r="D36" s="114"/>
      <c r="E36" s="114"/>
      <c r="F36" s="114"/>
      <c r="G36" s="115">
        <v>16932.7774582</v>
      </c>
      <c r="H36" s="116">
        <v>0.9999999999999999</v>
      </c>
      <c r="I36" s="117"/>
      <c r="L36" s="88" t="e">
        <f>+#REF!/100000</f>
        <v>#REF!</v>
      </c>
      <c r="M36" s="134" t="e">
        <f>+L36-G36</f>
        <v>#REF!</v>
      </c>
    </row>
    <row r="37" spans="2:8" ht="15.75">
      <c r="B37" s="108"/>
      <c r="G37" s="127"/>
      <c r="H37" s="128"/>
    </row>
  </sheetData>
  <sheetProtection/>
  <mergeCells count="8">
    <mergeCell ref="B6:H6"/>
    <mergeCell ref="B7:H7"/>
    <mergeCell ref="B8:H8"/>
    <mergeCell ref="B10:B11"/>
    <mergeCell ref="C10:C11"/>
    <mergeCell ref="D10:D11"/>
    <mergeCell ref="F10:F11"/>
    <mergeCell ref="H10:H11"/>
  </mergeCells>
  <printOptions/>
  <pageMargins left="0" right="0" top="0" bottom="0" header="0" footer="0"/>
  <pageSetup horizontalDpi="600" verticalDpi="600" orientation="portrait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P44"/>
  <sheetViews>
    <sheetView view="pageBreakPreview" zoomScale="87" zoomScaleNormal="85" zoomScaleSheetLayoutView="87" workbookViewId="0" topLeftCell="B1">
      <selection activeCell="B1" sqref="B1"/>
    </sheetView>
  </sheetViews>
  <sheetFormatPr defaultColWidth="9.140625" defaultRowHeight="12.75"/>
  <cols>
    <col min="1" max="1" width="7.57421875" style="1" hidden="1" customWidth="1"/>
    <col min="2" max="2" width="7.57421875" style="1" customWidth="1"/>
    <col min="3" max="3" width="58.7109375" style="1" customWidth="1"/>
    <col min="4" max="4" width="15.57421875" style="1" customWidth="1"/>
    <col min="5" max="5" width="17.8515625" style="1" customWidth="1"/>
    <col min="6" max="6" width="11.00390625" style="68" customWidth="1"/>
    <col min="7" max="7" width="16.8515625" style="1" customWidth="1"/>
    <col min="8" max="8" width="14.7109375" style="1" customWidth="1"/>
    <col min="9" max="9" width="16.28125" style="1" bestFit="1" customWidth="1"/>
    <col min="10" max="10" width="19.8515625" style="1" hidden="1" customWidth="1"/>
    <col min="11" max="11" width="9.140625" style="67" hidden="1" customWidth="1"/>
    <col min="12" max="12" width="15.7109375" style="1" hidden="1" customWidth="1"/>
    <col min="13" max="13" width="0" style="1" hidden="1" customWidth="1"/>
    <col min="14" max="14" width="11.00390625" style="1" hidden="1" customWidth="1"/>
    <col min="15" max="16" width="0" style="1" hidden="1" customWidth="1"/>
    <col min="17" max="16384" width="9.140625" style="1" customWidth="1"/>
  </cols>
  <sheetData>
    <row r="1" ht="15.75"/>
    <row r="2" ht="15.75"/>
    <row r="3" ht="15.75"/>
    <row r="5" ht="15.75">
      <c r="B5" s="1" t="s">
        <v>19</v>
      </c>
    </row>
    <row r="7" spans="2:12" s="13" customFormat="1" ht="15.75" customHeight="1">
      <c r="B7" s="141" t="s">
        <v>51</v>
      </c>
      <c r="C7" s="142"/>
      <c r="D7" s="142"/>
      <c r="E7" s="142"/>
      <c r="F7" s="142"/>
      <c r="G7" s="142"/>
      <c r="H7" s="143"/>
      <c r="I7" s="1"/>
      <c r="K7" s="69"/>
      <c r="L7" s="1"/>
    </row>
    <row r="8" spans="2:12" s="13" customFormat="1" ht="15.75" customHeight="1">
      <c r="B8" s="144" t="s">
        <v>74</v>
      </c>
      <c r="C8" s="145"/>
      <c r="D8" s="145"/>
      <c r="E8" s="145"/>
      <c r="F8" s="145"/>
      <c r="G8" s="145"/>
      <c r="H8" s="146"/>
      <c r="I8" s="1"/>
      <c r="K8" s="69"/>
      <c r="L8" s="1"/>
    </row>
    <row r="9" spans="2:8" ht="15.75">
      <c r="B9" s="147"/>
      <c r="C9" s="148"/>
      <c r="D9" s="148"/>
      <c r="E9" s="148"/>
      <c r="F9" s="148"/>
      <c r="G9" s="148"/>
      <c r="H9" s="149"/>
    </row>
    <row r="10" spans="2:8" ht="15.75">
      <c r="B10" s="18"/>
      <c r="C10" s="14"/>
      <c r="D10" s="15"/>
      <c r="E10" s="15"/>
      <c r="F10" s="81"/>
      <c r="G10" s="17"/>
      <c r="H10" s="80"/>
    </row>
    <row r="11" spans="2:12" s="13" customFormat="1" ht="15.75">
      <c r="B11" s="150" t="s">
        <v>0</v>
      </c>
      <c r="C11" s="156" t="s">
        <v>1</v>
      </c>
      <c r="D11" s="156" t="s">
        <v>14</v>
      </c>
      <c r="E11" s="136" t="s">
        <v>64</v>
      </c>
      <c r="F11" s="156" t="s">
        <v>11</v>
      </c>
      <c r="G11" s="78" t="s">
        <v>29</v>
      </c>
      <c r="H11" s="157" t="s">
        <v>2</v>
      </c>
      <c r="I11" s="79"/>
      <c r="J11" s="54"/>
      <c r="K11" s="69"/>
      <c r="L11" s="79"/>
    </row>
    <row r="12" spans="2:8" ht="15.75">
      <c r="B12" s="150"/>
      <c r="C12" s="156"/>
      <c r="D12" s="156"/>
      <c r="E12" s="136"/>
      <c r="F12" s="156"/>
      <c r="G12" s="78" t="s">
        <v>30</v>
      </c>
      <c r="H12" s="157"/>
    </row>
    <row r="13" spans="2:8" ht="15.75">
      <c r="B13" s="34"/>
      <c r="G13" s="30"/>
      <c r="H13" s="36"/>
    </row>
    <row r="14" spans="2:8" ht="15.75">
      <c r="B14" s="34"/>
      <c r="C14" s="37" t="s">
        <v>27</v>
      </c>
      <c r="G14" s="30"/>
      <c r="H14" s="36"/>
    </row>
    <row r="15" spans="1:12" ht="15.75">
      <c r="A15" s="1" t="str">
        <f aca="true" t="shared" si="0" ref="A15:A25">+$B$7&amp;C15</f>
        <v>IL&amp;FS  Infrastructure Debt Fund Series 3ABhilwara Green Energy Limited</v>
      </c>
      <c r="B15" s="34">
        <v>1</v>
      </c>
      <c r="C15" s="1" t="s">
        <v>18</v>
      </c>
      <c r="D15" s="1" t="s">
        <v>35</v>
      </c>
      <c r="E15" s="1" t="s">
        <v>84</v>
      </c>
      <c r="F15" s="68">
        <v>150000</v>
      </c>
      <c r="G15" s="30">
        <v>1499.99999</v>
      </c>
      <c r="H15" s="36">
        <v>0.10117196137554943</v>
      </c>
      <c r="L15" s="9"/>
    </row>
    <row r="16" spans="1:12" ht="15.75">
      <c r="A16" s="1" t="str">
        <f t="shared" si="0"/>
        <v>IL&amp;FS  Infrastructure Debt Fund Series 3AIL&amp;FS Wind Energy Limited </v>
      </c>
      <c r="B16" s="34">
        <v>2</v>
      </c>
      <c r="C16" s="1" t="s">
        <v>50</v>
      </c>
      <c r="D16" s="1" t="s">
        <v>34</v>
      </c>
      <c r="E16" s="1" t="s">
        <v>76</v>
      </c>
      <c r="F16" s="68">
        <v>77</v>
      </c>
      <c r="G16" s="30">
        <v>965.92808</v>
      </c>
      <c r="H16" s="36">
        <v>0.06514989270187836</v>
      </c>
      <c r="L16" s="9"/>
    </row>
    <row r="17" spans="1:12" ht="15.75">
      <c r="A17" s="1" t="str">
        <f t="shared" si="0"/>
        <v>IL&amp;FS  Infrastructure Debt Fund Series 3AIL&amp;FS Solar Power Limited</v>
      </c>
      <c r="B17" s="34">
        <v>3</v>
      </c>
      <c r="C17" s="1" t="s">
        <v>41</v>
      </c>
      <c r="D17" s="1" t="s">
        <v>42</v>
      </c>
      <c r="E17" s="1" t="s">
        <v>77</v>
      </c>
      <c r="F17" s="68">
        <v>230</v>
      </c>
      <c r="G17" s="30">
        <v>2487.52877</v>
      </c>
      <c r="H17" s="36">
        <v>0.1677787775445305</v>
      </c>
      <c r="L17" s="9"/>
    </row>
    <row r="18" spans="1:12" ht="15.75">
      <c r="A18" s="1" t="str">
        <f t="shared" si="0"/>
        <v>IL&amp;FS  Infrastructure Debt Fund Series 3A</v>
      </c>
      <c r="B18" s="34"/>
      <c r="G18" s="30"/>
      <c r="H18" s="36"/>
      <c r="L18" s="9"/>
    </row>
    <row r="19" spans="1:12" ht="15.75">
      <c r="A19" s="1" t="str">
        <f t="shared" si="0"/>
        <v>IL&amp;FS  Infrastructure Debt Fund Series 3ANon Convertible Debentures-Privately placed (Unlisted)</v>
      </c>
      <c r="B19" s="34"/>
      <c r="C19" s="37" t="s">
        <v>28</v>
      </c>
      <c r="G19" s="30"/>
      <c r="H19" s="36"/>
      <c r="L19" s="9"/>
    </row>
    <row r="20" spans="1:12" ht="15.75">
      <c r="A20" s="1" t="str">
        <f t="shared" si="0"/>
        <v>IL&amp;FS  Infrastructure Debt Fund Series 3ABhilangana Hydro Power Limited</v>
      </c>
      <c r="B20" s="34">
        <v>4</v>
      </c>
      <c r="C20" s="1" t="s">
        <v>16</v>
      </c>
      <c r="D20" s="1" t="s">
        <v>39</v>
      </c>
      <c r="E20" s="1" t="s">
        <v>85</v>
      </c>
      <c r="F20" s="68">
        <v>207</v>
      </c>
      <c r="G20" s="30">
        <v>1570</v>
      </c>
      <c r="H20" s="36">
        <v>0.10589332027903053</v>
      </c>
      <c r="L20" s="9"/>
    </row>
    <row r="21" spans="1:12" ht="15.75">
      <c r="A21" s="1" t="str">
        <f t="shared" si="0"/>
        <v>IL&amp;FS  Infrastructure Debt Fund Series 3AAD Hydro Power Limited</v>
      </c>
      <c r="B21" s="34">
        <v>5</v>
      </c>
      <c r="C21" s="1" t="s">
        <v>17</v>
      </c>
      <c r="D21" s="1" t="s">
        <v>38</v>
      </c>
      <c r="E21" s="1" t="s">
        <v>86</v>
      </c>
      <c r="F21" s="68">
        <v>287558</v>
      </c>
      <c r="G21" s="30">
        <v>2926.31725</v>
      </c>
      <c r="H21" s="36">
        <v>0.1973741718422305</v>
      </c>
      <c r="L21" s="9"/>
    </row>
    <row r="22" spans="1:12" ht="15.75">
      <c r="A22" s="1" t="str">
        <f t="shared" si="0"/>
        <v>IL&amp;FS  Infrastructure Debt Fund Series 3ABabcock Borsig Limited</v>
      </c>
      <c r="B22" s="34">
        <v>6</v>
      </c>
      <c r="C22" s="1" t="s">
        <v>32</v>
      </c>
      <c r="D22" s="1" t="s">
        <v>31</v>
      </c>
      <c r="E22" s="1" t="s">
        <v>87</v>
      </c>
      <c r="F22" s="68">
        <v>146</v>
      </c>
      <c r="G22" s="30">
        <v>1552.01084</v>
      </c>
      <c r="H22" s="36">
        <v>0.10467998787047593</v>
      </c>
      <c r="L22" s="9"/>
    </row>
    <row r="23" spans="1:12" ht="15.75">
      <c r="A23" s="1" t="str">
        <f t="shared" si="0"/>
        <v>IL&amp;FS  Infrastructure Debt Fund Series 3AAMRI Hospitals Limited</v>
      </c>
      <c r="B23" s="34">
        <v>7</v>
      </c>
      <c r="C23" s="1" t="s">
        <v>20</v>
      </c>
      <c r="D23" s="1" t="s">
        <v>37</v>
      </c>
      <c r="E23" s="1" t="s">
        <v>88</v>
      </c>
      <c r="F23" s="68">
        <v>180</v>
      </c>
      <c r="G23" s="30">
        <v>1799.63014</v>
      </c>
      <c r="H23" s="36">
        <v>0.12138140815211246</v>
      </c>
      <c r="L23" s="9"/>
    </row>
    <row r="24" spans="1:12" ht="15.75">
      <c r="A24" s="1" t="str">
        <f>+$B$7&amp;C24</f>
        <v>IL&amp;FS  Infrastructure Debt Fund Series 3AAMRI Hospitals Limited.</v>
      </c>
      <c r="B24" s="34">
        <v>8</v>
      </c>
      <c r="C24" s="1" t="s">
        <v>65</v>
      </c>
      <c r="D24" s="1" t="s">
        <v>37</v>
      </c>
      <c r="E24" s="1" t="s">
        <v>89</v>
      </c>
      <c r="F24" s="68">
        <v>100</v>
      </c>
      <c r="G24" s="30">
        <v>999.79452</v>
      </c>
      <c r="H24" s="36">
        <v>0.0674341154901781</v>
      </c>
      <c r="L24" s="9"/>
    </row>
    <row r="25" spans="1:12" ht="15.75">
      <c r="A25" s="1" t="str">
        <f t="shared" si="0"/>
        <v>IL&amp;FS  Infrastructure Debt Fund Series 3AJanaadhar private Limited</v>
      </c>
      <c r="B25" s="34">
        <v>8</v>
      </c>
      <c r="C25" s="1" t="s">
        <v>49</v>
      </c>
      <c r="D25" s="1" t="s">
        <v>48</v>
      </c>
      <c r="E25" s="1" t="s">
        <v>90</v>
      </c>
      <c r="F25" s="68">
        <v>5</v>
      </c>
      <c r="G25" s="30">
        <v>50</v>
      </c>
      <c r="H25" s="36">
        <v>0.0033723987350009724</v>
      </c>
      <c r="L25" s="9"/>
    </row>
    <row r="26" spans="1:12" ht="15.75">
      <c r="A26" s="1" t="str">
        <f>+$B$7&amp;C26</f>
        <v>IL&amp;FS  Infrastructure Debt Fund Series 3ATanglin Development Limited</v>
      </c>
      <c r="B26" s="34">
        <v>9</v>
      </c>
      <c r="C26" s="1" t="s">
        <v>61</v>
      </c>
      <c r="D26" s="1" t="s">
        <v>62</v>
      </c>
      <c r="E26" s="1" t="s">
        <v>82</v>
      </c>
      <c r="F26" s="68">
        <v>70</v>
      </c>
      <c r="G26" s="30">
        <v>714.94191</v>
      </c>
      <c r="H26" s="36">
        <v>0.048221383857663586</v>
      </c>
      <c r="L26" s="9"/>
    </row>
    <row r="27" spans="1:12" ht="15.75">
      <c r="A27" s="1" t="str">
        <f>+$B$7&amp;C27</f>
        <v>IL&amp;FS  Infrastructure Debt Fund Series 3AKaynes Technology India Private Limited</v>
      </c>
      <c r="B27" s="34">
        <v>10</v>
      </c>
      <c r="C27" s="1" t="s">
        <v>72</v>
      </c>
      <c r="D27" s="1" t="s">
        <v>31</v>
      </c>
      <c r="E27" s="1" t="s">
        <v>83</v>
      </c>
      <c r="F27" s="68">
        <v>100</v>
      </c>
      <c r="G27" s="30">
        <v>100</v>
      </c>
      <c r="H27" s="36">
        <v>0.006744797470001945</v>
      </c>
      <c r="L27" s="9"/>
    </row>
    <row r="28" spans="2:16" s="13" customFormat="1" ht="15.75">
      <c r="B28" s="20"/>
      <c r="C28" s="22" t="s">
        <v>7</v>
      </c>
      <c r="D28" s="22"/>
      <c r="E28" s="22"/>
      <c r="F28" s="22"/>
      <c r="G28" s="24">
        <v>14666.151499999996</v>
      </c>
      <c r="H28" s="29">
        <v>0.9892022153186523</v>
      </c>
      <c r="I28" s="10"/>
      <c r="K28" s="69"/>
      <c r="L28" s="1" t="e">
        <f>+#REF!/100000</f>
        <v>#REF!</v>
      </c>
      <c r="M28" s="130" t="e">
        <f>+L28-G28</f>
        <v>#REF!</v>
      </c>
      <c r="N28" s="137">
        <f>SUM(F15:F27)</f>
        <v>438673</v>
      </c>
      <c r="O28" s="13" t="e">
        <f>SUM(#REF!)</f>
        <v>#REF!</v>
      </c>
      <c r="P28" s="137" t="e">
        <f>+N28-O28</f>
        <v>#REF!</v>
      </c>
    </row>
    <row r="29" spans="2:12" s="13" customFormat="1" ht="15.75">
      <c r="B29" s="20"/>
      <c r="C29" s="10"/>
      <c r="D29" s="10"/>
      <c r="E29" s="10"/>
      <c r="F29" s="10"/>
      <c r="G29" s="49"/>
      <c r="H29" s="50"/>
      <c r="I29" s="10"/>
      <c r="K29" s="69"/>
      <c r="L29" s="1"/>
    </row>
    <row r="30" spans="2:12" s="13" customFormat="1" ht="15.75">
      <c r="B30" s="20"/>
      <c r="C30" s="37" t="s">
        <v>21</v>
      </c>
      <c r="D30" s="1"/>
      <c r="E30" s="1"/>
      <c r="F30" s="1"/>
      <c r="G30" s="30"/>
      <c r="H30" s="36"/>
      <c r="I30" s="10"/>
      <c r="K30" s="69"/>
      <c r="L30" s="1"/>
    </row>
    <row r="31" spans="2:12" s="13" customFormat="1" ht="15.75">
      <c r="B31" s="20"/>
      <c r="C31" s="13" t="s">
        <v>23</v>
      </c>
      <c r="D31" s="71"/>
      <c r="E31" s="71"/>
      <c r="F31" s="71"/>
      <c r="G31" s="30">
        <v>133.2707359</v>
      </c>
      <c r="H31" s="36">
        <v>0.008988841223236173</v>
      </c>
      <c r="I31" s="10"/>
      <c r="K31" s="69"/>
      <c r="L31" s="1"/>
    </row>
    <row r="32" spans="2:12" s="13" customFormat="1" ht="15.75">
      <c r="B32" s="20"/>
      <c r="C32" s="1"/>
      <c r="D32" s="1"/>
      <c r="E32" s="1"/>
      <c r="F32" s="1"/>
      <c r="G32" s="71"/>
      <c r="H32" s="77"/>
      <c r="I32" s="10"/>
      <c r="K32" s="69"/>
      <c r="L32" s="1"/>
    </row>
    <row r="33" spans="2:8" ht="15.75">
      <c r="B33" s="34"/>
      <c r="C33" s="22" t="s">
        <v>7</v>
      </c>
      <c r="D33" s="22"/>
      <c r="E33" s="22"/>
      <c r="F33" s="22"/>
      <c r="G33" s="76">
        <v>133.2707359</v>
      </c>
      <c r="H33" s="75">
        <v>0.008988841223236173</v>
      </c>
    </row>
    <row r="34" spans="2:8" ht="15.75">
      <c r="B34" s="34"/>
      <c r="C34" s="10"/>
      <c r="D34" s="10"/>
      <c r="E34" s="10"/>
      <c r="F34" s="10"/>
      <c r="G34" s="74"/>
      <c r="H34" s="73"/>
    </row>
    <row r="35" spans="2:8" ht="15.75">
      <c r="B35" s="34"/>
      <c r="C35" s="37" t="s">
        <v>15</v>
      </c>
      <c r="D35" s="71"/>
      <c r="E35" s="71"/>
      <c r="G35" s="30">
        <v>2.5</v>
      </c>
      <c r="H35" s="59">
        <v>0.00016861993675004863</v>
      </c>
    </row>
    <row r="36" spans="2:8" ht="15.75">
      <c r="B36" s="34"/>
      <c r="C36" s="37"/>
      <c r="D36" s="71"/>
      <c r="E36" s="71"/>
      <c r="G36" s="30"/>
      <c r="H36" s="59"/>
    </row>
    <row r="37" spans="2:12" s="13" customFormat="1" ht="15.75">
      <c r="B37" s="20"/>
      <c r="C37" s="22" t="s">
        <v>7</v>
      </c>
      <c r="D37" s="22"/>
      <c r="E37" s="22"/>
      <c r="F37" s="22"/>
      <c r="G37" s="24">
        <v>2.5</v>
      </c>
      <c r="H37" s="58">
        <v>0.00016861993675004863</v>
      </c>
      <c r="I37" s="10"/>
      <c r="K37" s="69"/>
      <c r="L37" s="1"/>
    </row>
    <row r="38" spans="2:8" ht="15.75">
      <c r="B38" s="34"/>
      <c r="G38" s="30"/>
      <c r="H38" s="36"/>
    </row>
    <row r="39" spans="2:8" ht="15.75">
      <c r="B39" s="34"/>
      <c r="C39" s="37" t="s">
        <v>12</v>
      </c>
      <c r="G39" s="30"/>
      <c r="H39" s="36"/>
    </row>
    <row r="40" spans="2:8" ht="15.75">
      <c r="B40" s="34">
        <v>1</v>
      </c>
      <c r="C40" s="1" t="s">
        <v>22</v>
      </c>
      <c r="D40" s="71"/>
      <c r="E40" s="71"/>
      <c r="G40" s="30">
        <v>-20.094757599996242</v>
      </c>
      <c r="H40" s="72">
        <v>-0.00125535070220757</v>
      </c>
    </row>
    <row r="41" spans="2:8" ht="15.75">
      <c r="B41" s="34">
        <v>2</v>
      </c>
      <c r="C41" s="1" t="s">
        <v>8</v>
      </c>
      <c r="D41" s="71"/>
      <c r="E41" s="71"/>
      <c r="G41" s="30">
        <v>44.414591200000004</v>
      </c>
      <c r="H41" s="36">
        <v>0.0029956742235693066</v>
      </c>
    </row>
    <row r="42" spans="2:12" s="13" customFormat="1" ht="15.75">
      <c r="B42" s="20"/>
      <c r="C42" s="22" t="s">
        <v>7</v>
      </c>
      <c r="D42" s="22"/>
      <c r="E42" s="22"/>
      <c r="F42" s="22"/>
      <c r="G42" s="24">
        <v>24.31983360000376</v>
      </c>
      <c r="H42" s="29">
        <v>0.0017403235213617366</v>
      </c>
      <c r="I42" s="10"/>
      <c r="K42" s="69"/>
      <c r="L42" s="1"/>
    </row>
    <row r="43" spans="2:13" s="13" customFormat="1" ht="15.75">
      <c r="B43" s="20"/>
      <c r="C43" s="25" t="s">
        <v>10</v>
      </c>
      <c r="D43" s="25"/>
      <c r="E43" s="25"/>
      <c r="F43" s="25"/>
      <c r="G43" s="26">
        <v>14826.2420695</v>
      </c>
      <c r="H43" s="70">
        <v>1.0000000000000002</v>
      </c>
      <c r="I43" s="11"/>
      <c r="K43" s="69"/>
      <c r="L43" s="1" t="e">
        <f>+#REF!/100000</f>
        <v>#REF!</v>
      </c>
      <c r="M43" s="130" t="e">
        <f>+L43-G43</f>
        <v>#REF!</v>
      </c>
    </row>
    <row r="44" spans="2:8" ht="15.75">
      <c r="B44" s="34"/>
      <c r="G44" s="9"/>
      <c r="H44" s="40"/>
    </row>
  </sheetData>
  <sheetProtection/>
  <mergeCells count="8">
    <mergeCell ref="B7:H7"/>
    <mergeCell ref="B8:H8"/>
    <mergeCell ref="B9:H9"/>
    <mergeCell ref="B11:B12"/>
    <mergeCell ref="C11:C12"/>
    <mergeCell ref="D11:D12"/>
    <mergeCell ref="F11:F12"/>
    <mergeCell ref="H11:H12"/>
  </mergeCells>
  <printOptions/>
  <pageMargins left="0" right="0" top="0" bottom="0" header="0" footer="0"/>
  <pageSetup horizontalDpi="600" verticalDpi="600" orientation="portrait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N42"/>
  <sheetViews>
    <sheetView view="pageBreakPreview" zoomScale="87" zoomScaleSheetLayoutView="87" zoomScalePageLayoutView="0" workbookViewId="0" topLeftCell="B1">
      <selection activeCell="D28" sqref="D28"/>
    </sheetView>
  </sheetViews>
  <sheetFormatPr defaultColWidth="9.140625" defaultRowHeight="12.75"/>
  <cols>
    <col min="1" max="1" width="7.00390625" style="1" hidden="1" customWidth="1"/>
    <col min="2" max="2" width="7.57421875" style="1" customWidth="1"/>
    <col min="3" max="3" width="58.7109375" style="1" customWidth="1"/>
    <col min="4" max="4" width="22.57421875" style="1" bestFit="1" customWidth="1"/>
    <col min="5" max="5" width="17.8515625" style="1" customWidth="1"/>
    <col min="6" max="6" width="11.00390625" style="68" customWidth="1"/>
    <col min="7" max="7" width="16.8515625" style="1" customWidth="1"/>
    <col min="8" max="8" width="14.7109375" style="1" customWidth="1"/>
    <col min="10" max="11" width="0" style="0" hidden="1" customWidth="1"/>
    <col min="12" max="12" width="10.28125" style="0" hidden="1" customWidth="1"/>
    <col min="13" max="15" width="0" style="0" hidden="1" customWidth="1"/>
  </cols>
  <sheetData>
    <row r="1" ht="15.75"/>
    <row r="2" ht="15.75"/>
    <row r="3" ht="15.75"/>
    <row r="4" ht="15.75"/>
    <row r="5" ht="15.75">
      <c r="B5" s="1" t="s">
        <v>19</v>
      </c>
    </row>
    <row r="7" spans="1:8" ht="15.75">
      <c r="A7" s="13"/>
      <c r="B7" s="141" t="s">
        <v>52</v>
      </c>
      <c r="C7" s="142"/>
      <c r="D7" s="142"/>
      <c r="E7" s="142"/>
      <c r="F7" s="142"/>
      <c r="G7" s="142"/>
      <c r="H7" s="143"/>
    </row>
    <row r="8" spans="1:8" ht="15.75" customHeight="1">
      <c r="A8" s="13"/>
      <c r="B8" s="144" t="s">
        <v>74</v>
      </c>
      <c r="C8" s="145"/>
      <c r="D8" s="145"/>
      <c r="E8" s="145"/>
      <c r="F8" s="145"/>
      <c r="G8" s="145"/>
      <c r="H8" s="146"/>
    </row>
    <row r="9" spans="2:8" ht="15.75">
      <c r="B9" s="147"/>
      <c r="C9" s="148"/>
      <c r="D9" s="148"/>
      <c r="E9" s="148"/>
      <c r="F9" s="148"/>
      <c r="G9" s="148"/>
      <c r="H9" s="149"/>
    </row>
    <row r="10" spans="2:8" ht="15.75">
      <c r="B10" s="18"/>
      <c r="C10" s="14"/>
      <c r="D10" s="15"/>
      <c r="E10" s="15"/>
      <c r="F10" s="81"/>
      <c r="G10" s="17"/>
      <c r="H10" s="80"/>
    </row>
    <row r="11" spans="1:8" ht="15.75">
      <c r="A11" s="13"/>
      <c r="B11" s="150" t="s">
        <v>0</v>
      </c>
      <c r="C11" s="156" t="s">
        <v>1</v>
      </c>
      <c r="D11" s="156" t="s">
        <v>14</v>
      </c>
      <c r="E11" s="136" t="s">
        <v>64</v>
      </c>
      <c r="F11" s="156" t="s">
        <v>11</v>
      </c>
      <c r="G11" s="78" t="s">
        <v>29</v>
      </c>
      <c r="H11" s="157" t="s">
        <v>2</v>
      </c>
    </row>
    <row r="12" spans="2:8" ht="15.75">
      <c r="B12" s="150"/>
      <c r="C12" s="156"/>
      <c r="D12" s="156"/>
      <c r="E12" s="136"/>
      <c r="F12" s="156"/>
      <c r="G12" s="78" t="s">
        <v>30</v>
      </c>
      <c r="H12" s="157"/>
    </row>
    <row r="13" spans="2:8" ht="15.75">
      <c r="B13" s="34"/>
      <c r="G13" s="30"/>
      <c r="H13" s="36"/>
    </row>
    <row r="14" spans="2:8" ht="15.75">
      <c r="B14" s="34"/>
      <c r="C14" s="37" t="s">
        <v>27</v>
      </c>
      <c r="G14" s="30"/>
      <c r="H14" s="36"/>
    </row>
    <row r="15" spans="1:8" ht="15.75">
      <c r="A15" s="1" t="str">
        <f aca="true" t="shared" si="0" ref="A15:A23">+$B$7&amp;C15</f>
        <v>IL&amp;FS  Infrastructure Debt Fund Series 3BBhilwara Green Energy Limited</v>
      </c>
      <c r="B15" s="34">
        <v>1</v>
      </c>
      <c r="C15" s="1" t="s">
        <v>18</v>
      </c>
      <c r="D15" s="1" t="s">
        <v>35</v>
      </c>
      <c r="E15" s="1" t="s">
        <v>75</v>
      </c>
      <c r="F15" s="68">
        <v>410000</v>
      </c>
      <c r="G15" s="30">
        <v>4100</v>
      </c>
      <c r="H15" s="36">
        <v>0.25952463545692284</v>
      </c>
    </row>
    <row r="16" spans="1:8" ht="15.75">
      <c r="A16" s="1" t="str">
        <f t="shared" si="0"/>
        <v>IL&amp;FS  Infrastructure Debt Fund Series 3BIL&amp;FS Wind Energy Limited </v>
      </c>
      <c r="B16" s="34">
        <v>2</v>
      </c>
      <c r="C16" s="1" t="s">
        <v>50</v>
      </c>
      <c r="D16" s="1" t="s">
        <v>34</v>
      </c>
      <c r="E16" s="1" t="s">
        <v>76</v>
      </c>
      <c r="F16" s="68">
        <v>125</v>
      </c>
      <c r="G16" s="30">
        <v>1568.06507</v>
      </c>
      <c r="H16" s="36">
        <v>0.09925646723524005</v>
      </c>
    </row>
    <row r="17" spans="1:8" ht="15.75">
      <c r="A17" s="1" t="str">
        <f t="shared" si="0"/>
        <v>IL&amp;FS  Infrastructure Debt Fund Series 3BIL&amp;FS Solar Power Limited</v>
      </c>
      <c r="B17" s="34">
        <v>3</v>
      </c>
      <c r="C17" s="1" t="s">
        <v>41</v>
      </c>
      <c r="D17" s="1" t="s">
        <v>42</v>
      </c>
      <c r="E17" s="1" t="s">
        <v>77</v>
      </c>
      <c r="F17" s="68">
        <v>215</v>
      </c>
      <c r="G17" s="30">
        <v>2325.29863</v>
      </c>
      <c r="H17" s="36">
        <v>0.14718836079981268</v>
      </c>
    </row>
    <row r="18" spans="1:8" ht="15.75">
      <c r="A18" s="1" t="str">
        <f t="shared" si="0"/>
        <v>IL&amp;FS  Infrastructure Debt Fund Series 3B</v>
      </c>
      <c r="B18" s="34"/>
      <c r="G18" s="30"/>
      <c r="H18" s="36"/>
    </row>
    <row r="19" spans="1:8" ht="15.75">
      <c r="A19" s="1" t="str">
        <f t="shared" si="0"/>
        <v>IL&amp;FS  Infrastructure Debt Fund Series 3BNon Convertible Debentures-Privately placed (Unlisted)</v>
      </c>
      <c r="B19" s="34"/>
      <c r="C19" s="37" t="s">
        <v>28</v>
      </c>
      <c r="G19" s="30"/>
      <c r="H19" s="36"/>
    </row>
    <row r="20" spans="1:8" ht="15.75">
      <c r="A20" s="1" t="str">
        <f t="shared" si="0"/>
        <v>IL&amp;FS  Infrastructure Debt Fund Series 3BAMRI Hospitals Limited</v>
      </c>
      <c r="B20" s="34">
        <v>3</v>
      </c>
      <c r="C20" s="1" t="s">
        <v>20</v>
      </c>
      <c r="D20" s="1" t="s">
        <v>39</v>
      </c>
      <c r="E20" s="1" t="s">
        <v>78</v>
      </c>
      <c r="F20" s="68">
        <v>410</v>
      </c>
      <c r="G20" s="30">
        <v>4099.15753</v>
      </c>
      <c r="H20" s="36">
        <v>0.2594713082082318</v>
      </c>
    </row>
    <row r="21" spans="1:8" ht="15.75">
      <c r="A21" s="1" t="str">
        <f t="shared" si="0"/>
        <v>IL&amp;FS  Infrastructure Debt Fund Series 3BKanchanjunga Power Company Private Limited</v>
      </c>
      <c r="B21" s="34">
        <v>4</v>
      </c>
      <c r="C21" s="1" t="s">
        <v>43</v>
      </c>
      <c r="D21" s="1" t="s">
        <v>38</v>
      </c>
      <c r="E21" s="1" t="s">
        <v>79</v>
      </c>
      <c r="F21" s="68">
        <v>160</v>
      </c>
      <c r="G21" s="30">
        <v>1600</v>
      </c>
      <c r="H21" s="36">
        <v>0.10127790651977475</v>
      </c>
    </row>
    <row r="22" spans="1:8" ht="15.75">
      <c r="A22" s="1" t="str">
        <f>+$B$7&amp;C22</f>
        <v>IL&amp;FS  Infrastructure Debt Fund Series 3BKanchanjunga Power Company Private Limited.</v>
      </c>
      <c r="B22" s="34">
        <v>5</v>
      </c>
      <c r="C22" s="1" t="s">
        <v>66</v>
      </c>
      <c r="D22" s="1" t="s">
        <v>38</v>
      </c>
      <c r="E22" s="1" t="s">
        <v>80</v>
      </c>
      <c r="F22" s="68">
        <v>100</v>
      </c>
      <c r="G22" s="30">
        <v>1000</v>
      </c>
      <c r="H22" s="36">
        <v>0.06329869157485922</v>
      </c>
    </row>
    <row r="23" spans="1:8" ht="15.75">
      <c r="A23" s="1" t="str">
        <f t="shared" si="0"/>
        <v>IL&amp;FS  Infrastructure Debt Fund Series 3BBG Wind Power Limited</v>
      </c>
      <c r="B23" s="34">
        <v>5</v>
      </c>
      <c r="C23" s="1" t="s">
        <v>40</v>
      </c>
      <c r="D23" s="1" t="s">
        <v>36</v>
      </c>
      <c r="E23" s="1" t="s">
        <v>81</v>
      </c>
      <c r="F23" s="68">
        <v>70000</v>
      </c>
      <c r="G23" s="30">
        <v>700</v>
      </c>
      <c r="H23" s="36">
        <v>0.044309084102401454</v>
      </c>
    </row>
    <row r="24" spans="1:8" ht="15.75">
      <c r="A24" s="1" t="str">
        <f>+$B$7&amp;C24</f>
        <v>IL&amp;FS  Infrastructure Debt Fund Series 3BTanglin Development Limited</v>
      </c>
      <c r="B24" s="34">
        <v>6</v>
      </c>
      <c r="C24" s="1" t="s">
        <v>61</v>
      </c>
      <c r="D24" s="1" t="s">
        <v>62</v>
      </c>
      <c r="E24" s="1" t="s">
        <v>82</v>
      </c>
      <c r="F24" s="68">
        <v>10</v>
      </c>
      <c r="G24" s="30">
        <v>102.13456</v>
      </c>
      <c r="H24" s="36">
        <v>0.006464984012573953</v>
      </c>
    </row>
    <row r="25" spans="1:8" ht="15.75">
      <c r="A25" s="1" t="str">
        <f>+$B$7&amp;C25</f>
        <v>IL&amp;FS  Infrastructure Debt Fund Series 3BKaynes Technology India Private Limited</v>
      </c>
      <c r="B25" s="34">
        <v>7</v>
      </c>
      <c r="C25" s="1" t="s">
        <v>72</v>
      </c>
      <c r="D25" s="1" t="s">
        <v>31</v>
      </c>
      <c r="E25" s="1" t="s">
        <v>83</v>
      </c>
      <c r="F25" s="68">
        <v>100</v>
      </c>
      <c r="G25" s="30">
        <v>100</v>
      </c>
      <c r="H25" s="36">
        <v>0.006329869157485922</v>
      </c>
    </row>
    <row r="26" spans="1:14" ht="15.75">
      <c r="A26" s="13"/>
      <c r="B26" s="20"/>
      <c r="C26" s="22" t="s">
        <v>7</v>
      </c>
      <c r="D26" s="22"/>
      <c r="E26" s="22"/>
      <c r="F26" s="22"/>
      <c r="G26" s="24">
        <v>15594.65579</v>
      </c>
      <c r="H26" s="29">
        <v>0.9871213070673027</v>
      </c>
      <c r="J26" t="e">
        <f>+#REF!/100000</f>
        <v>#REF!</v>
      </c>
      <c r="K26" s="133" t="e">
        <f>+J26-G26</f>
        <v>#REF!</v>
      </c>
      <c r="L26" s="139">
        <f>SUM(F15:F25)</f>
        <v>481120</v>
      </c>
      <c r="M26" t="e">
        <f>SUM(#REF!)</f>
        <v>#REF!</v>
      </c>
      <c r="N26" s="139" t="e">
        <f>+M26-L26</f>
        <v>#REF!</v>
      </c>
    </row>
    <row r="27" spans="1:8" ht="15.75">
      <c r="A27" s="13"/>
      <c r="B27" s="20"/>
      <c r="C27" s="10"/>
      <c r="D27" s="10"/>
      <c r="E27" s="10"/>
      <c r="F27" s="10"/>
      <c r="G27" s="49"/>
      <c r="H27" s="50"/>
    </row>
    <row r="28" spans="1:8" ht="15.75">
      <c r="A28" s="13"/>
      <c r="B28" s="20"/>
      <c r="C28" s="37" t="s">
        <v>21</v>
      </c>
      <c r="F28" s="1"/>
      <c r="G28" s="30"/>
      <c r="H28" s="36"/>
    </row>
    <row r="29" spans="1:8" ht="15.75">
      <c r="A29" s="13"/>
      <c r="B29" s="20"/>
      <c r="C29" s="13" t="s">
        <v>23</v>
      </c>
      <c r="D29" s="71"/>
      <c r="E29" s="71"/>
      <c r="F29" s="71"/>
      <c r="G29" s="30">
        <v>167.386044</v>
      </c>
      <c r="H29" s="36">
        <v>0.010595317573091815</v>
      </c>
    </row>
    <row r="30" spans="1:8" ht="15.75">
      <c r="A30" s="13"/>
      <c r="B30" s="20"/>
      <c r="F30" s="1"/>
      <c r="G30" s="71"/>
      <c r="H30" s="77"/>
    </row>
    <row r="31" spans="2:8" ht="15.75">
      <c r="B31" s="34"/>
      <c r="C31" s="22" t="s">
        <v>7</v>
      </c>
      <c r="D31" s="22"/>
      <c r="E31" s="22"/>
      <c r="F31" s="22"/>
      <c r="G31" s="76">
        <v>167.386044</v>
      </c>
      <c r="H31" s="75">
        <v>0.010595317573091815</v>
      </c>
    </row>
    <row r="32" spans="2:8" ht="15.75">
      <c r="B32" s="34"/>
      <c r="C32" s="10"/>
      <c r="D32" s="10"/>
      <c r="E32" s="10"/>
      <c r="F32" s="10"/>
      <c r="G32" s="74"/>
      <c r="H32" s="73"/>
    </row>
    <row r="33" spans="2:8" ht="15.75">
      <c r="B33" s="34"/>
      <c r="C33" s="37" t="s">
        <v>15</v>
      </c>
      <c r="D33" s="71"/>
      <c r="E33" s="71"/>
      <c r="G33" s="30">
        <v>2.5</v>
      </c>
      <c r="H33" s="59">
        <v>0.00015824672893714807</v>
      </c>
    </row>
    <row r="34" spans="2:8" ht="15.75">
      <c r="B34" s="34"/>
      <c r="C34" s="37"/>
      <c r="D34" s="71"/>
      <c r="E34" s="71"/>
      <c r="G34" s="30"/>
      <c r="H34" s="59"/>
    </row>
    <row r="35" spans="1:8" ht="15.75">
      <c r="A35" s="13"/>
      <c r="B35" s="20"/>
      <c r="C35" s="22" t="s">
        <v>7</v>
      </c>
      <c r="D35" s="22"/>
      <c r="E35" s="22"/>
      <c r="F35" s="22"/>
      <c r="G35" s="24">
        <v>2.5</v>
      </c>
      <c r="H35" s="58">
        <v>0.00015824672893714807</v>
      </c>
    </row>
    <row r="36" spans="2:8" ht="15.75">
      <c r="B36" s="34"/>
      <c r="G36" s="30"/>
      <c r="H36" s="36"/>
    </row>
    <row r="37" spans="2:8" ht="15.75">
      <c r="B37" s="34"/>
      <c r="C37" s="37" t="s">
        <v>12</v>
      </c>
      <c r="G37" s="30"/>
      <c r="H37" s="36"/>
    </row>
    <row r="38" spans="2:8" ht="15.75">
      <c r="B38" s="34">
        <v>1</v>
      </c>
      <c r="C38" s="1" t="s">
        <v>22</v>
      </c>
      <c r="D38" s="71"/>
      <c r="E38" s="71"/>
      <c r="G38" s="30">
        <v>-20.46523740000132</v>
      </c>
      <c r="H38" s="72">
        <v>-0.0011954227501889574</v>
      </c>
    </row>
    <row r="39" spans="2:8" ht="15.75">
      <c r="B39" s="34">
        <v>2</v>
      </c>
      <c r="C39" s="1" t="s">
        <v>8</v>
      </c>
      <c r="D39" s="71"/>
      <c r="E39" s="71"/>
      <c r="G39" s="30">
        <v>54.0382636</v>
      </c>
      <c r="H39" s="36">
        <v>0.0034205513808573417</v>
      </c>
    </row>
    <row r="40" spans="1:8" ht="15.75">
      <c r="A40" s="13"/>
      <c r="B40" s="20"/>
      <c r="C40" s="22" t="s">
        <v>7</v>
      </c>
      <c r="D40" s="22"/>
      <c r="E40" s="22"/>
      <c r="F40" s="22"/>
      <c r="G40" s="24">
        <v>33.57302619999868</v>
      </c>
      <c r="H40" s="29">
        <v>0.0022251286306683845</v>
      </c>
    </row>
    <row r="41" spans="1:11" ht="15.75">
      <c r="A41" s="13"/>
      <c r="B41" s="20"/>
      <c r="C41" s="25" t="s">
        <v>10</v>
      </c>
      <c r="D41" s="25"/>
      <c r="E41" s="25"/>
      <c r="F41" s="25"/>
      <c r="G41" s="26">
        <v>15798.1148602</v>
      </c>
      <c r="H41" s="70">
        <v>1</v>
      </c>
      <c r="J41" t="e">
        <f>+#REF!/100000</f>
        <v>#REF!</v>
      </c>
      <c r="K41" s="133" t="e">
        <f>+J41-G41</f>
        <v>#REF!</v>
      </c>
    </row>
    <row r="42" spans="2:8" ht="15.75">
      <c r="B42" s="34"/>
      <c r="G42" s="9"/>
      <c r="H42" s="40"/>
    </row>
  </sheetData>
  <sheetProtection/>
  <mergeCells count="8">
    <mergeCell ref="B7:H7"/>
    <mergeCell ref="B8:H8"/>
    <mergeCell ref="B9:H9"/>
    <mergeCell ref="B11:B12"/>
    <mergeCell ref="C11:C12"/>
    <mergeCell ref="D11:D12"/>
    <mergeCell ref="F11:F12"/>
    <mergeCell ref="H11:H12"/>
  </mergeCells>
  <printOptions/>
  <pageMargins left="0.7" right="0.7" top="0.75" bottom="0.75" header="0.3" footer="0.3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ss44493</dc:creator>
  <cp:keywords/>
  <dc:description/>
  <cp:lastModifiedBy>Jyoti Pandey</cp:lastModifiedBy>
  <cp:lastPrinted>2018-09-01T11:44:07Z</cp:lastPrinted>
  <dcterms:created xsi:type="dcterms:W3CDTF">2011-07-16T04:33:57Z</dcterms:created>
  <dcterms:modified xsi:type="dcterms:W3CDTF">2018-09-05T04:29:30Z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